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15801188-9A96-4B81-AF55-6F6E77517AB5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JULI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D49" i="4" l="1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E49" i="4"/>
  <c r="D34" i="6" s="1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26" i="4"/>
  <c r="C31" i="6" s="1"/>
  <c r="D31" i="6" l="1"/>
  <c r="D37" i="6" s="1"/>
  <c r="E60" i="4"/>
  <c r="E35" i="6"/>
  <c r="E33" i="6"/>
  <c r="F57" i="4"/>
  <c r="D47" i="5"/>
  <c r="D48" i="5"/>
  <c r="F42" i="4"/>
  <c r="D60" i="4"/>
  <c r="C34" i="6"/>
  <c r="E34" i="6" s="1"/>
  <c r="E32" i="6"/>
  <c r="D46" i="5"/>
  <c r="F33" i="4"/>
  <c r="F26" i="4"/>
  <c r="C46" i="3"/>
  <c r="C47" i="3"/>
  <c r="C48" i="3"/>
  <c r="E31" i="6" l="1"/>
  <c r="E37" i="6" s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<sst xmlns="http://schemas.openxmlformats.org/spreadsheetml/2006/main" count="491" uniqueCount="249">
  <si>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</si>
  <si>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</si>
  <si>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</si>
  <si>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</si>
  <si>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</si>
  <si>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</si>
  <si>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</si>
  <si>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</si>
  <si>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</si>
  <si>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</si>
  <si>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</si>
  <si>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</si>
  <si>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</si>
  <si>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</si>
  <si>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</si>
  <si>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</si>
  <si>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</si>
  <si>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</si>
  <si>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</si>
  <si>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</si>
  <si>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</si>
  <si>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</si>
  <si>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</si>
  <si>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</si>
  <si>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</si>
  <si>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</si>
  <si>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</si>
  <si>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</si>
  <si>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</si>
  <si>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</si>
  <si>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</si>
  <si>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</si>
  <si>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</si>
  <si>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</si>
  <si>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</si>
  <si>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</si>
  <si>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</si>
  <si>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</si>
  <si>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</si>
  <si>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</si>
  <si>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</si>
  <si>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</si>
  <si>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</si>
  <si>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</si>
  <si>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</si>
  <si>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</si>
  <si>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</si>
  <si>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</si>
  <si>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</si>
  <si>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</si>
  <si>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</si>
  <si>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</si>
  <si>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</si>
  <si>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</si>
  <si>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</si>
  <si>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</si>
  <si>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</si>
  <si>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</si>
  <si>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</si>
  <si>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</si>
  <si>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</si>
  <si>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</si>
  <si>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</si>
  <si>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</si>
  <si>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</si>
  <si>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</si>
  <si>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</si>
  <si>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</si>
  <si>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</si>
  <si>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</si>
  <si>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</si>
  <si>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</si>
  <si>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</si>
  <si>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</si>
  <si>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</si>
  <si>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</si>
  <si>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</si>
  <si>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</si>
  <si>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</si>
  <si>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</si>
  <si>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</si>
  <si>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</si>
  <si>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</si>
  <si>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</si>
  <si>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</si>
  <si>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</si>
  <si>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</si>
  <si>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</si>
  <si>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</si>
  <si>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</si>
  <si>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</si>
  <si>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</si>
  <si>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</si>
  <si>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</si>
  <si>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</si>
  <si>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</si>
  <si>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</si>
  <si>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</si>
  <si>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</si>
  <si>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</si>
  <si>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</si>
  <si>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</si>
  <si>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</si>
  <si>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</si>
  <si>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</si>
  <si>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</si>
  <si>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</si>
  <si>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</si>
  <si>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</si>
  <si>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</si>
  <si>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</si>
  <si>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</si>
  <si>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</si>
  <si>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</si>
  <si>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</si>
  <si>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</si>
  <si>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</si>
  <si>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</si>
  <si>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</si>
  <si>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</si>
  <si>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</si>
  <si>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</si>
  <si>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</si>
  <si>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</si>
  <si>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</si>
  <si>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</si>
  <si>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</si>
  <si>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</si>
  <si>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</si>
  <si>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</si>
  <si>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</si>
  <si>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</si>
  <si>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</si>
  <si>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</si>
  <si>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</si>
  <si>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</si>
  <si>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</si>
  <si>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</si>
  <si>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</si>
  <si>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</si>
  <si>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</si>
  <si>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</si>
  <si>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</si>
  <si>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</si>
  <si>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</si>
  <si>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</si>
  <si>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</si>
  <si>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</si>
  <si>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</si>
  <si>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</si>
  <si>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</si>
  <si>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</si>
  <si>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</si>
  <si>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</si>
  <si>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</si>
  <si>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</si>
  <si>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</si>
  <si>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</si>
  <si>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</si>
  <si>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</si>
  <si>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</si>
  <si>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</si>
  <si>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</si>
  <si>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</si>
  <si>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</si>
  <si>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</si>
  <si>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</si>
  <si>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</si>
  <si>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</si>
  <si>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</si>
  <si>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</si>
  <si>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</si>
  <si>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</si>
  <si>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</si>
  <si>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</si>
  <si>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</si>
  <si>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</si>
  <si>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</si>
  <si>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</si>
  <si>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</si>
  <si>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</si>
  <si>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</si>
  <si>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</si>
  <si>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</si>
  <si>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</si>
  <si>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</si>
  <si>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</si>
  <si>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</si>
  <si>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</si>
  <si>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</si>
  <si>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</si>
  <si>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</si>
  <si>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</si>
  <si>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</si>
  <si>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</si>
  <si>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</si>
  <si>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</si>
  <si>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</si>
  <si>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</si>
  <si>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</si>
  <si>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</si>
  <si>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</si>
  <si>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</si>
  <si>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</si>
  <si>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</si>
  <si>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</si>
  <si>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</si>
  <si>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</si>
  <si>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</si>
  <si>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</si>
  <si>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</si>
  <si>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</si>
  <si>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</si>
  <si>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</si>
  <si>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</si>
  <si>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</si>
  <si>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</si>
  <si>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</si>
  <si>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</si>
  <si>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</si>
  <si>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</si>
  <si>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</si>
  <si>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</si>
  <si>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</si>
  <si>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</si>
  <si>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</si>
  <si>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</si>
  <si>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</si>
  <si>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</si>
  <si>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</si>
  <si>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</si>
  <si>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</si>
  <si>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</si>
  <si>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</si>
  <si>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</si>
  <si>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</si>
  <si>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</si>
  <si>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</si>
  <si>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</si>
  <si>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</si>
  <si>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</si>
  <si>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</si>
  <si>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</si>
  <si>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</si>
  <si>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</si>
  <si>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</si>
  <si>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TRANSFERENCIASCORRIENTES AL SECTOR  PRIVADO</t>
  </si>
  <si>
    <t>REPORTE DE EJECUCIÓN PRESUPUESTARIA (JULIO) DEL SIARE/SIAF</t>
  </si>
  <si>
    <t xml:space="preserve">  7.997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</si>
</sst>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9" fontId="38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5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9" fillId="0" borderId="0" xfId="0" applyFont="1">
      <alignment vertical="center"/>
    </xf>
    <xf numFmtId="0" fontId="20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1" fillId="0" borderId="0" xfId="0" applyFo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5" fillId="2" borderId="1" xfId="0" applyFont="1" applyFill="1" applyBorder="1" applyAlignment="1">
      <alignment horizontal="center" vertical="center" wrapText="1"/>
    </xf>
    <xf numFmtId="0" fontId="23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top" wrapText="1"/>
    </xf>
    <xf numFmtId="0" fontId="28" fillId="0" borderId="1" xfId="0" applyFont="1" applyBorder="1">
      <alignment vertical="center"/>
    </xf>
    <xf numFmtId="0" fontId="29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6" fillId="4" borderId="1" xfId="0" applyFont="1" applyFill="1" applyBorder="1" applyAlignment="1"/>
    <xf numFmtId="3" fontId="26" fillId="4" borderId="1" xfId="0" applyNumberFormat="1" applyFont="1" applyFill="1" applyBorder="1" applyAlignment="1"/>
    <xf numFmtId="0" fontId="26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3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1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34" fillId="4" borderId="1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horizontal="center"/>
    </xf>
    <xf numFmtId="0" fontId="10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10" fillId="4" borderId="1" xfId="0" applyFont="1" applyFill="1" applyBorder="1" applyAlignment="1">
      <alignment vertical="center" wrapText="1"/>
    </xf>
    <xf numFmtId="3" fontId="26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8" fillId="0" borderId="0" xfId="0" applyFont="1">
      <alignment vertical="center"/>
    </xf>
    <xf numFmtId="0" fontId="35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6" fillId="4" borderId="1" xfId="0" applyFont="1" applyFill="1" applyBorder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15" fillId="0" borderId="0" xfId="0" applyNumberFormat="1" applyFont="1">
      <alignment vertical="center"/>
    </xf>
    <xf numFmtId="41" fontId="15" fillId="0" borderId="0" xfId="0" applyNumberFormat="1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4" fillId="4" borderId="1" xfId="0" applyFont="1" applyFill="1" applyBorder="1" applyAlignment="1">
      <alignment horizontal="center"/>
    </xf>
    <xf numFmtId="0" fontId="39" fillId="4" borderId="1" xfId="0" applyFont="1" applyFill="1" applyBorder="1" applyAlignment="1"/>
    <xf numFmtId="3" fontId="4" fillId="4" borderId="1" xfId="0" applyNumberFormat="1" applyFont="1" applyFill="1" applyBorder="1" applyAlignment="1"/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 applyAlignment="1"/>
    <xf numFmtId="0" fontId="1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1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18" xfId="0" applyFont="1" applyBorder="1" applyAlignment="1">
      <alignment horizontal="left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2214817009</c:v>
                </c:pt>
                <c:pt idx="1">
                  <c:v>2026127842</c:v>
                </c:pt>
                <c:pt idx="2">
                  <c:v>548900079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34413333710</c:v>
                </c:pt>
                <c:pt idx="2">
                  <c:v>4329505318</c:v>
                </c:pt>
                <c:pt idx="3">
                  <c:v>3736525000</c:v>
                </c:pt>
                <c:pt idx="4">
                  <c:v>1420458971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3246637600</c:v>
                </c:pt>
                <c:pt idx="1">
                  <c:v>1391741390</c:v>
                </c:pt>
                <c:pt idx="2">
                  <c:v>151465940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52285541986</c:v>
                </c:pt>
                <c:pt idx="1">
                  <c:v>33021592320</c:v>
                </c:pt>
                <c:pt idx="2">
                  <c:v>4178039378</c:v>
                </c:pt>
                <c:pt idx="3">
                  <c:v>3736525000</c:v>
                </c:pt>
                <c:pt idx="4">
                  <c:v>1420458971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2214817009</c:v>
                </c:pt>
                <c:pt idx="1">
                  <c:v>2026127842</c:v>
                </c:pt>
                <c:pt idx="2">
                  <c:v>548900079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34413333710</c:v>
                </c:pt>
                <c:pt idx="2">
                  <c:v>4329505318</c:v>
                </c:pt>
                <c:pt idx="3">
                  <c:v>3736525000</c:v>
                </c:pt>
                <c:pt idx="4">
                  <c:v>1420458971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3246637600</c:v>
                </c:pt>
                <c:pt idx="1">
                  <c:v>1391741390</c:v>
                </c:pt>
                <c:pt idx="2">
                  <c:v>151465940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52285541986</c:v>
                </c:pt>
                <c:pt idx="1">
                  <c:v>33021592320</c:v>
                </c:pt>
                <c:pt idx="2">
                  <c:v>4178039378</c:v>
                </c:pt>
                <c:pt idx="3">
                  <c:v>3736525000</c:v>
                </c:pt>
                <c:pt idx="4">
                  <c:v>1420458971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6" t="s">
        <v>0</v>
      </c>
      <c r="B3" s="86"/>
      <c r="C3" s="86"/>
      <c r="D3" s="86"/>
      <c r="E3" s="86"/>
      <c r="F3" s="86"/>
      <c r="G3" s="86"/>
      <c r="H3" s="86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8" t="s">
        <v>102</v>
      </c>
      <c r="B9" s="89"/>
      <c r="C9" s="89"/>
      <c r="D9" s="89"/>
      <c r="E9" s="89"/>
      <c r="F9" s="89"/>
      <c r="G9" s="89"/>
      <c r="H9" s="90"/>
    </row>
    <row r="10" spans="1:8">
      <c r="A10" s="91"/>
      <c r="B10" s="92"/>
      <c r="C10" s="92"/>
      <c r="D10" s="92"/>
      <c r="E10" s="92"/>
      <c r="F10" s="92"/>
      <c r="G10" s="92"/>
      <c r="H10" s="93"/>
    </row>
    <row r="11" spans="1:8">
      <c r="A11" s="91"/>
      <c r="B11" s="92"/>
      <c r="C11" s="92"/>
      <c r="D11" s="92"/>
      <c r="E11" s="92"/>
      <c r="F11" s="92"/>
      <c r="G11" s="92"/>
      <c r="H11" s="93"/>
    </row>
    <row r="12" spans="1:8">
      <c r="A12" s="91"/>
      <c r="B12" s="92"/>
      <c r="C12" s="92"/>
      <c r="D12" s="92"/>
      <c r="E12" s="92"/>
      <c r="F12" s="92"/>
      <c r="G12" s="92"/>
      <c r="H12" s="93"/>
    </row>
    <row r="13" spans="1:8">
      <c r="A13" s="91"/>
      <c r="B13" s="92"/>
      <c r="C13" s="92"/>
      <c r="D13" s="92"/>
      <c r="E13" s="92"/>
      <c r="F13" s="92"/>
      <c r="G13" s="92"/>
      <c r="H13" s="93"/>
    </row>
    <row r="14" spans="1:8">
      <c r="A14" s="94"/>
      <c r="B14" s="95"/>
      <c r="C14" s="95"/>
      <c r="D14" s="95"/>
      <c r="E14" s="95"/>
      <c r="F14" s="95"/>
      <c r="G14" s="95"/>
      <c r="H14" s="96"/>
    </row>
    <row r="16" spans="1:8">
      <c r="A16" s="1" t="s">
        <v>3</v>
      </c>
    </row>
    <row r="17" spans="1:8">
      <c r="A17" s="97" t="s">
        <v>103</v>
      </c>
      <c r="B17" s="89"/>
      <c r="C17" s="89"/>
      <c r="D17" s="89"/>
      <c r="E17" s="89"/>
      <c r="F17" s="89"/>
      <c r="G17" s="89"/>
      <c r="H17" s="90"/>
    </row>
    <row r="18" spans="1:8">
      <c r="A18" s="91"/>
      <c r="B18" s="92"/>
      <c r="C18" s="92"/>
      <c r="D18" s="92"/>
      <c r="E18" s="92"/>
      <c r="F18" s="92"/>
      <c r="G18" s="92"/>
      <c r="H18" s="93"/>
    </row>
    <row r="19" spans="1:8">
      <c r="A19" s="91"/>
      <c r="B19" s="92"/>
      <c r="C19" s="92"/>
      <c r="D19" s="92"/>
      <c r="E19" s="92"/>
      <c r="F19" s="92"/>
      <c r="G19" s="92"/>
      <c r="H19" s="93"/>
    </row>
    <row r="20" spans="1:8">
      <c r="A20" s="91"/>
      <c r="B20" s="92"/>
      <c r="C20" s="92"/>
      <c r="D20" s="92"/>
      <c r="E20" s="92"/>
      <c r="F20" s="92"/>
      <c r="G20" s="92"/>
      <c r="H20" s="93"/>
    </row>
    <row r="21" spans="1:8">
      <c r="A21" s="91"/>
      <c r="B21" s="92"/>
      <c r="C21" s="92"/>
      <c r="D21" s="92"/>
      <c r="E21" s="92"/>
      <c r="F21" s="92"/>
      <c r="G21" s="92"/>
      <c r="H21" s="93"/>
    </row>
    <row r="22" spans="1:8" ht="6" customHeight="1">
      <c r="A22" s="94"/>
      <c r="B22" s="95"/>
      <c r="C22" s="95"/>
      <c r="D22" s="95"/>
      <c r="E22" s="95"/>
      <c r="F22" s="95"/>
      <c r="G22" s="95"/>
      <c r="H22" s="96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9" t="s">
        <v>141</v>
      </c>
      <c r="B41" s="100"/>
      <c r="C41" s="100"/>
      <c r="D41" s="100"/>
      <c r="E41" s="100"/>
      <c r="F41" s="101"/>
    </row>
    <row r="42" spans="1:6" hidden="1">
      <c r="A42" s="102"/>
      <c r="B42" s="103"/>
      <c r="C42" s="103"/>
      <c r="D42" s="103"/>
      <c r="E42" s="103"/>
      <c r="F42" s="104"/>
    </row>
    <row r="43" spans="1:6" ht="63" hidden="1" customHeight="1" thickBot="1">
      <c r="A43" s="105"/>
      <c r="B43" s="106"/>
      <c r="C43" s="106"/>
      <c r="D43" s="106"/>
      <c r="E43" s="106"/>
      <c r="F43" s="107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1" t="s">
        <v>185</v>
      </c>
      <c r="C77" s="114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2"/>
      <c r="C78" s="115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3"/>
      <c r="C79" s="116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7" t="s">
        <v>47</v>
      </c>
      <c r="D82" s="87"/>
      <c r="E82" s="87"/>
      <c r="F82" s="87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7" t="s">
        <v>189</v>
      </c>
      <c r="B84" s="118"/>
      <c r="C84" s="118"/>
      <c r="D84" s="118"/>
      <c r="E84" s="118"/>
      <c r="F84" s="119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1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8" t="s">
        <v>232</v>
      </c>
    </row>
    <row r="100" spans="1:7">
      <c r="A100" s="112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9"/>
    </row>
    <row r="101" spans="1:7">
      <c r="A101" s="112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9"/>
    </row>
    <row r="102" spans="1:7">
      <c r="A102" s="112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9"/>
    </row>
    <row r="103" spans="1:7">
      <c r="A103" s="112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9"/>
    </row>
    <row r="104" spans="1:7">
      <c r="A104" s="112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9"/>
    </row>
    <row r="105" spans="1:7">
      <c r="A105" s="111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9"/>
    </row>
    <row r="106" spans="1:7">
      <c r="A106" s="112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9"/>
    </row>
    <row r="107" spans="1:7">
      <c r="A107" s="112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9"/>
    </row>
    <row r="108" spans="1:7">
      <c r="A108" s="112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9"/>
    </row>
    <row r="109" spans="1:7">
      <c r="A109" s="112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9"/>
    </row>
    <row r="110" spans="1:7">
      <c r="A110" s="112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9"/>
    </row>
    <row r="111" spans="1:7">
      <c r="A111" s="112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9"/>
    </row>
    <row r="112" spans="1:7">
      <c r="A112" s="112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9"/>
    </row>
    <row r="113" spans="1:7">
      <c r="A113" s="111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9"/>
    </row>
    <row r="114" spans="1:7">
      <c r="A114" s="112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9"/>
    </row>
    <row r="115" spans="1:7">
      <c r="A115" s="112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9"/>
    </row>
    <row r="116" spans="1:7">
      <c r="A116" s="112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9"/>
    </row>
    <row r="117" spans="1:7">
      <c r="A117" s="112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9"/>
    </row>
    <row r="118" spans="1:7">
      <c r="A118" s="112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9"/>
    </row>
    <row r="119" spans="1:7">
      <c r="A119" s="112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9"/>
    </row>
    <row r="120" spans="1:7">
      <c r="A120" s="112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9"/>
    </row>
    <row r="121" spans="1:7">
      <c r="A121" s="111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9"/>
    </row>
    <row r="122" spans="1:7">
      <c r="A122" s="112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9"/>
    </row>
    <row r="123" spans="1:7">
      <c r="A123" s="112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9"/>
    </row>
    <row r="124" spans="1:7">
      <c r="A124" s="112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9"/>
    </row>
    <row r="125" spans="1:7">
      <c r="A125" s="112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9"/>
    </row>
    <row r="126" spans="1:7">
      <c r="A126" s="111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9"/>
    </row>
    <row r="127" spans="1:7">
      <c r="A127" s="112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9"/>
    </row>
    <row r="128" spans="1:7">
      <c r="A128" s="111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9"/>
    </row>
    <row r="129" spans="1:7">
      <c r="A129" s="112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9"/>
    </row>
    <row r="130" spans="1:7">
      <c r="A130" s="112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9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10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8"/>
      <c r="B201" s="98"/>
      <c r="C201" s="98"/>
      <c r="D201" s="98"/>
      <c r="E201" s="98"/>
      <c r="F201" s="98"/>
    </row>
    <row r="202" spans="1:7">
      <c r="A202" s="98"/>
      <c r="B202" s="98"/>
      <c r="C202" s="98"/>
      <c r="D202" s="98"/>
      <c r="E202" s="98"/>
      <c r="F202" s="98"/>
      <c r="G202" s="49"/>
    </row>
    <row r="203" spans="1:7">
      <c r="A203" s="98"/>
      <c r="B203" s="98"/>
      <c r="C203" s="98"/>
      <c r="D203" s="98"/>
      <c r="E203" s="98"/>
      <c r="F203" s="98"/>
      <c r="G203" s="49"/>
    </row>
    <row r="204" spans="1:7">
      <c r="A204" s="98"/>
      <c r="B204" s="98"/>
      <c r="C204" s="98"/>
      <c r="D204" s="98"/>
      <c r="E204" s="98"/>
      <c r="F204" s="98"/>
    </row>
    <row r="205" spans="1:7">
      <c r="A205" s="98"/>
      <c r="B205" s="98"/>
      <c r="C205" s="98"/>
      <c r="D205" s="98"/>
      <c r="E205" s="98"/>
      <c r="F205" s="98"/>
    </row>
    <row r="206" spans="1:7">
      <c r="A206" s="98"/>
      <c r="B206" s="98"/>
      <c r="C206" s="98"/>
      <c r="D206" s="98"/>
      <c r="E206" s="98"/>
      <c r="F206" s="98"/>
    </row>
    <row r="207" spans="1:7">
      <c r="A207" s="98"/>
      <c r="B207" s="98"/>
      <c r="C207" s="98"/>
      <c r="D207" s="98"/>
      <c r="E207" s="98"/>
      <c r="F207" s="98"/>
    </row>
    <row r="208" spans="1:7">
      <c r="A208" s="98"/>
      <c r="B208" s="98"/>
      <c r="C208" s="98"/>
      <c r="D208" s="98"/>
      <c r="E208" s="98"/>
      <c r="F208" s="98"/>
    </row>
    <row r="209" spans="1:6">
      <c r="A209" s="98"/>
      <c r="B209" s="98"/>
      <c r="C209" s="98"/>
      <c r="D209" s="98"/>
      <c r="E209" s="98"/>
      <c r="F209" s="98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B1" zoomScale="70" zoomScaleNormal="70" workbookViewId="0">
      <selection activeCell="E55" sqref="E55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2" t="s">
        <v>239</v>
      </c>
      <c r="B1" s="122"/>
      <c r="C1" s="122"/>
      <c r="D1" s="122"/>
      <c r="E1" s="122"/>
      <c r="F1" s="122"/>
      <c r="G1" s="122"/>
      <c r="H1" s="122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1">
        <v>1</v>
      </c>
      <c r="B4" s="111" t="s">
        <v>185</v>
      </c>
      <c r="C4" s="114" t="s">
        <v>187</v>
      </c>
      <c r="D4" s="69" t="s">
        <v>240</v>
      </c>
      <c r="E4" s="52" t="s">
        <v>188</v>
      </c>
      <c r="F4" s="79">
        <v>2214817009</v>
      </c>
      <c r="G4" s="62">
        <v>6</v>
      </c>
      <c r="H4" s="56" t="s">
        <v>247</v>
      </c>
    </row>
    <row r="5" spans="1:8" ht="51.75" customHeight="1">
      <c r="A5" s="112"/>
      <c r="B5" s="112"/>
      <c r="C5" s="115"/>
      <c r="D5" s="124" t="s">
        <v>248</v>
      </c>
      <c r="E5" s="52" t="s">
        <v>188</v>
      </c>
      <c r="F5" s="79">
        <v>2026127842</v>
      </c>
      <c r="G5" s="62">
        <v>4</v>
      </c>
      <c r="H5" s="56" t="s">
        <v>247</v>
      </c>
    </row>
    <row r="6" spans="1:8" ht="51.75" customHeight="1">
      <c r="A6" s="113"/>
      <c r="B6" s="113"/>
      <c r="C6" s="116"/>
      <c r="D6" s="67" t="s">
        <v>234</v>
      </c>
      <c r="E6" s="52" t="s">
        <v>188</v>
      </c>
      <c r="F6" s="79">
        <v>548900079</v>
      </c>
      <c r="G6" s="62">
        <v>4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7" t="s">
        <v>47</v>
      </c>
      <c r="D9" s="87"/>
      <c r="E9" s="87"/>
      <c r="F9" s="87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7" t="s">
        <v>189</v>
      </c>
      <c r="B11" s="118"/>
      <c r="C11" s="118"/>
      <c r="D11" s="118"/>
      <c r="E11" s="118"/>
      <c r="F11" s="119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1">
        <v>100</v>
      </c>
      <c r="B26" s="57">
        <v>100</v>
      </c>
      <c r="C26" s="43" t="s">
        <v>198</v>
      </c>
      <c r="D26" s="44">
        <f>SUM(D27:D32)</f>
        <v>55532179586</v>
      </c>
      <c r="E26" s="44">
        <f>SUM(E27:E32)</f>
        <v>3246637600</v>
      </c>
      <c r="F26" s="44">
        <f>SUM(F27:F32)</f>
        <v>52285541986</v>
      </c>
      <c r="G26" s="123" t="s">
        <v>247</v>
      </c>
    </row>
    <row r="27" spans="1:7">
      <c r="A27" s="112"/>
      <c r="B27" s="40">
        <v>110</v>
      </c>
      <c r="C27" s="41" t="s">
        <v>193</v>
      </c>
      <c r="D27" s="42">
        <v>34509822244</v>
      </c>
      <c r="E27" s="42">
        <v>2173020312</v>
      </c>
      <c r="F27" s="42">
        <f>+D27-E27</f>
        <v>32336801932</v>
      </c>
      <c r="G27" s="109"/>
    </row>
    <row r="28" spans="1:7">
      <c r="A28" s="112"/>
      <c r="B28" s="40">
        <v>120</v>
      </c>
      <c r="C28" s="41" t="s">
        <v>194</v>
      </c>
      <c r="D28" s="42">
        <v>4037137629</v>
      </c>
      <c r="E28" s="42">
        <v>247734062</v>
      </c>
      <c r="F28" s="42">
        <f t="shared" ref="F28:F32" si="0">+D28-E28</f>
        <v>3789403567</v>
      </c>
      <c r="G28" s="109"/>
    </row>
    <row r="29" spans="1:7">
      <c r="A29" s="112"/>
      <c r="B29" s="40">
        <v>130</v>
      </c>
      <c r="C29" s="41" t="s">
        <v>195</v>
      </c>
      <c r="D29" s="42">
        <v>8147353431</v>
      </c>
      <c r="E29" s="42">
        <v>456908217</v>
      </c>
      <c r="F29" s="42">
        <f t="shared" si="0"/>
        <v>7690445214</v>
      </c>
      <c r="G29" s="109"/>
    </row>
    <row r="30" spans="1:7">
      <c r="A30" s="112"/>
      <c r="B30" s="40">
        <v>140</v>
      </c>
      <c r="C30" s="41" t="s">
        <v>196</v>
      </c>
      <c r="D30" s="42">
        <v>8226349108</v>
      </c>
      <c r="E30" s="42">
        <v>362452143</v>
      </c>
      <c r="F30" s="42">
        <f t="shared" si="0"/>
        <v>7863896965</v>
      </c>
      <c r="G30" s="109"/>
    </row>
    <row r="31" spans="1:7">
      <c r="A31" s="112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9"/>
    </row>
    <row r="32" spans="1:7">
      <c r="A32" s="112"/>
      <c r="B32" s="40">
        <v>190</v>
      </c>
      <c r="C32" s="41" t="s">
        <v>197</v>
      </c>
      <c r="D32" s="42">
        <v>611517174</v>
      </c>
      <c r="E32" s="42">
        <v>6522866</v>
      </c>
      <c r="F32" s="42">
        <f t="shared" si="0"/>
        <v>604994308</v>
      </c>
      <c r="G32" s="109"/>
    </row>
    <row r="33" spans="1:7">
      <c r="A33" s="111">
        <v>200</v>
      </c>
      <c r="B33" s="57">
        <v>200</v>
      </c>
      <c r="C33" s="43" t="s">
        <v>199</v>
      </c>
      <c r="D33" s="44">
        <f>SUM(D34:D41)</f>
        <v>34413333710</v>
      </c>
      <c r="E33" s="44">
        <f>SUM(E34:E41)</f>
        <v>1391741390</v>
      </c>
      <c r="F33" s="44">
        <f>SUM(F34:F41)</f>
        <v>33021592320</v>
      </c>
      <c r="G33" s="109"/>
    </row>
    <row r="34" spans="1:7">
      <c r="A34" s="112"/>
      <c r="B34" s="40">
        <v>210</v>
      </c>
      <c r="C34" s="41" t="s">
        <v>200</v>
      </c>
      <c r="D34" s="42">
        <v>703200000</v>
      </c>
      <c r="E34" s="42">
        <v>38781760</v>
      </c>
      <c r="F34" s="42">
        <f>+D34-E34</f>
        <v>664418240</v>
      </c>
      <c r="G34" s="109"/>
    </row>
    <row r="35" spans="1:7">
      <c r="A35" s="112"/>
      <c r="B35" s="40">
        <v>230</v>
      </c>
      <c r="C35" s="41" t="s">
        <v>201</v>
      </c>
      <c r="D35" s="42">
        <v>3692491104</v>
      </c>
      <c r="E35" s="42">
        <v>96948630</v>
      </c>
      <c r="F35" s="42">
        <f t="shared" ref="F35:F47" si="1">+D35-E35</f>
        <v>3595542474</v>
      </c>
      <c r="G35" s="109"/>
    </row>
    <row r="36" spans="1:7">
      <c r="A36" s="112"/>
      <c r="B36" s="40">
        <v>240</v>
      </c>
      <c r="C36" s="41" t="s">
        <v>206</v>
      </c>
      <c r="D36" s="42">
        <v>4983912032</v>
      </c>
      <c r="E36" s="42">
        <v>198900000</v>
      </c>
      <c r="F36" s="42">
        <f t="shared" si="1"/>
        <v>4785012032</v>
      </c>
      <c r="G36" s="109"/>
    </row>
    <row r="37" spans="1:7">
      <c r="A37" s="112"/>
      <c r="B37" s="40">
        <v>250</v>
      </c>
      <c r="C37" s="41" t="s">
        <v>202</v>
      </c>
      <c r="D37" s="42">
        <v>266400000</v>
      </c>
      <c r="E37" s="42">
        <v>0</v>
      </c>
      <c r="F37" s="42">
        <f t="shared" si="1"/>
        <v>266400000</v>
      </c>
      <c r="G37" s="109"/>
    </row>
    <row r="38" spans="1:7">
      <c r="A38" s="112"/>
      <c r="B38" s="40">
        <v>260</v>
      </c>
      <c r="C38" s="41" t="s">
        <v>203</v>
      </c>
      <c r="D38" s="42">
        <v>19588101634</v>
      </c>
      <c r="E38" s="42">
        <v>1057111000</v>
      </c>
      <c r="F38" s="42">
        <f t="shared" si="1"/>
        <v>18530990634</v>
      </c>
      <c r="G38" s="109"/>
    </row>
    <row r="39" spans="1:7">
      <c r="A39" s="112"/>
      <c r="B39" s="40">
        <v>270</v>
      </c>
      <c r="C39" s="41" t="s">
        <v>244</v>
      </c>
      <c r="D39" s="42">
        <v>4386000000</v>
      </c>
      <c r="E39" s="42">
        <v>0</v>
      </c>
      <c r="F39" s="42">
        <f t="shared" si="1"/>
        <v>4386000000</v>
      </c>
      <c r="G39" s="109"/>
    </row>
    <row r="40" spans="1:7">
      <c r="A40" s="112"/>
      <c r="B40" s="40">
        <v>280</v>
      </c>
      <c r="C40" s="41" t="s">
        <v>204</v>
      </c>
      <c r="D40" s="42">
        <v>483711220</v>
      </c>
      <c r="E40" s="42">
        <v>0</v>
      </c>
      <c r="F40" s="42">
        <f t="shared" si="1"/>
        <v>483711220</v>
      </c>
      <c r="G40" s="109"/>
    </row>
    <row r="41" spans="1:7">
      <c r="A41" s="112"/>
      <c r="B41" s="40">
        <v>290</v>
      </c>
      <c r="C41" s="41" t="s">
        <v>205</v>
      </c>
      <c r="D41" s="42">
        <v>309517720</v>
      </c>
      <c r="E41" s="42">
        <v>0</v>
      </c>
      <c r="F41" s="42">
        <f t="shared" si="1"/>
        <v>309517720</v>
      </c>
      <c r="G41" s="109"/>
    </row>
    <row r="42" spans="1:7">
      <c r="A42" s="111">
        <v>300</v>
      </c>
      <c r="B42" s="57">
        <v>300</v>
      </c>
      <c r="C42" s="43" t="s">
        <v>207</v>
      </c>
      <c r="D42" s="44">
        <f>SUM(D43:D48)</f>
        <v>4329505318</v>
      </c>
      <c r="E42" s="44">
        <f>SUM(E43:E48)</f>
        <v>151465940</v>
      </c>
      <c r="F42" s="44">
        <f>SUM(F43:F48)</f>
        <v>4178039378</v>
      </c>
      <c r="G42" s="109"/>
    </row>
    <row r="43" spans="1:7">
      <c r="A43" s="112"/>
      <c r="B43" s="40">
        <v>310</v>
      </c>
      <c r="C43" s="41" t="s">
        <v>208</v>
      </c>
      <c r="D43" s="42">
        <v>375000000</v>
      </c>
      <c r="E43" s="42">
        <v>4477780</v>
      </c>
      <c r="F43" s="42">
        <f t="shared" si="1"/>
        <v>370522220</v>
      </c>
      <c r="G43" s="109"/>
    </row>
    <row r="44" spans="1:7">
      <c r="A44" s="112"/>
      <c r="B44" s="40">
        <v>330</v>
      </c>
      <c r="C44" s="41" t="s">
        <v>210</v>
      </c>
      <c r="D44" s="42">
        <v>279223378</v>
      </c>
      <c r="E44" s="42">
        <v>0</v>
      </c>
      <c r="F44" s="42">
        <f t="shared" si="1"/>
        <v>279223378</v>
      </c>
      <c r="G44" s="109"/>
    </row>
    <row r="45" spans="1:7">
      <c r="A45" s="112"/>
      <c r="B45" s="40">
        <v>340</v>
      </c>
      <c r="C45" s="41" t="s">
        <v>211</v>
      </c>
      <c r="D45" s="42">
        <v>225100000</v>
      </c>
      <c r="E45" s="42">
        <v>0</v>
      </c>
      <c r="F45" s="42">
        <f t="shared" si="1"/>
        <v>225100000</v>
      </c>
      <c r="G45" s="109"/>
    </row>
    <row r="46" spans="1:7">
      <c r="A46" s="112"/>
      <c r="B46" s="40">
        <v>350</v>
      </c>
      <c r="C46" s="41" t="s">
        <v>214</v>
      </c>
      <c r="D46" s="42">
        <v>625447902</v>
      </c>
      <c r="E46" s="42">
        <v>0</v>
      </c>
      <c r="F46" s="42">
        <f t="shared" si="1"/>
        <v>625447902</v>
      </c>
      <c r="G46" s="109"/>
    </row>
    <row r="47" spans="1:7">
      <c r="A47" s="112"/>
      <c r="B47" s="59">
        <v>360</v>
      </c>
      <c r="C47" s="41" t="s">
        <v>212</v>
      </c>
      <c r="D47" s="42">
        <v>2410000000</v>
      </c>
      <c r="E47" s="42">
        <v>146988160</v>
      </c>
      <c r="F47" s="42">
        <f t="shared" si="1"/>
        <v>2263011840</v>
      </c>
      <c r="G47" s="109"/>
    </row>
    <row r="48" spans="1:7">
      <c r="A48" s="112"/>
      <c r="B48" s="59">
        <v>390</v>
      </c>
      <c r="C48" s="41" t="s">
        <v>213</v>
      </c>
      <c r="D48" s="42">
        <v>414734038</v>
      </c>
      <c r="E48" s="42">
        <v>0</v>
      </c>
      <c r="F48" s="42">
        <f>+D48-E48</f>
        <v>414734038</v>
      </c>
      <c r="G48" s="109"/>
    </row>
    <row r="49" spans="1:7">
      <c r="A49" s="111">
        <v>500</v>
      </c>
      <c r="B49" s="57">
        <v>500</v>
      </c>
      <c r="C49" s="43" t="s">
        <v>215</v>
      </c>
      <c r="D49" s="44">
        <f>SUM(D50:D53)</f>
        <v>3736525000</v>
      </c>
      <c r="E49" s="44">
        <f>SUM(E52:E53)</f>
        <v>0</v>
      </c>
      <c r="F49" s="44">
        <f>SUM(F50:F53)</f>
        <v>3736525000</v>
      </c>
      <c r="G49" s="109"/>
    </row>
    <row r="50" spans="1:7">
      <c r="A50" s="112"/>
      <c r="B50" s="84">
        <v>520</v>
      </c>
      <c r="C50" s="83" t="s">
        <v>216</v>
      </c>
      <c r="D50" s="44">
        <v>350000000</v>
      </c>
      <c r="E50" s="44">
        <v>0</v>
      </c>
      <c r="F50" s="42">
        <f>+D50-E50</f>
        <v>350000000</v>
      </c>
      <c r="G50" s="109"/>
    </row>
    <row r="51" spans="1:7">
      <c r="A51" s="112"/>
      <c r="B51" s="80">
        <v>530</v>
      </c>
      <c r="C51" s="81" t="s">
        <v>245</v>
      </c>
      <c r="D51" s="82">
        <v>1239018300</v>
      </c>
      <c r="E51" s="44">
        <v>0</v>
      </c>
      <c r="F51" s="42">
        <f>+D51-E51</f>
        <v>1239018300</v>
      </c>
      <c r="G51" s="109"/>
    </row>
    <row r="52" spans="1:7">
      <c r="A52" s="112"/>
      <c r="B52" s="40">
        <v>540</v>
      </c>
      <c r="C52" s="41" t="s">
        <v>218</v>
      </c>
      <c r="D52" s="42">
        <v>1949506700</v>
      </c>
      <c r="E52" s="42">
        <v>0</v>
      </c>
      <c r="F52" s="42">
        <f>+D52-E52</f>
        <v>1949506700</v>
      </c>
      <c r="G52" s="109"/>
    </row>
    <row r="53" spans="1:7">
      <c r="A53" s="112"/>
      <c r="B53" s="40">
        <v>570</v>
      </c>
      <c r="C53" s="41" t="s">
        <v>219</v>
      </c>
      <c r="D53" s="42">
        <v>198000000</v>
      </c>
      <c r="E53" s="42">
        <v>0</v>
      </c>
      <c r="F53" s="42">
        <f t="shared" ref="F53:F56" si="2">+D53-E53</f>
        <v>198000000</v>
      </c>
      <c r="G53" s="109"/>
    </row>
    <row r="54" spans="1:7">
      <c r="A54" s="111">
        <v>800</v>
      </c>
      <c r="B54" s="57">
        <v>800</v>
      </c>
      <c r="C54" s="43" t="s">
        <v>220</v>
      </c>
      <c r="D54" s="44">
        <f>+D56+D55</f>
        <v>1420458971</v>
      </c>
      <c r="E54" s="44">
        <v>0</v>
      </c>
      <c r="F54" s="44">
        <f>SUM(F55:F56)</f>
        <v>1420458971</v>
      </c>
      <c r="G54" s="109"/>
    </row>
    <row r="55" spans="1:7">
      <c r="A55" s="112"/>
      <c r="B55" s="80">
        <v>840</v>
      </c>
      <c r="C55" s="85" t="s">
        <v>246</v>
      </c>
      <c r="D55" s="82">
        <v>1220458971</v>
      </c>
      <c r="E55" s="44">
        <v>0</v>
      </c>
      <c r="F55" s="42">
        <f t="shared" si="2"/>
        <v>1220458971</v>
      </c>
      <c r="G55" s="109"/>
    </row>
    <row r="56" spans="1:7">
      <c r="A56" s="112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9"/>
    </row>
    <row r="57" spans="1:7">
      <c r="A57" s="111">
        <v>900</v>
      </c>
      <c r="B57" s="57">
        <v>900</v>
      </c>
      <c r="C57" s="43" t="s">
        <v>222</v>
      </c>
      <c r="D57" s="44">
        <f>+D58+D59</f>
        <v>296839905</v>
      </c>
      <c r="E57" s="44">
        <f t="shared" ref="E57:F57" si="3">+E58+E59</f>
        <v>0</v>
      </c>
      <c r="F57" s="44">
        <f t="shared" si="3"/>
        <v>296839905</v>
      </c>
      <c r="G57" s="109"/>
    </row>
    <row r="58" spans="1:7">
      <c r="A58" s="112"/>
      <c r="B58" s="40">
        <v>910</v>
      </c>
      <c r="C58" s="41" t="s">
        <v>223</v>
      </c>
      <c r="D58" s="42">
        <v>286839905</v>
      </c>
      <c r="E58" s="42">
        <v>0</v>
      </c>
      <c r="F58" s="42">
        <f>+D58-E58</f>
        <v>286839905</v>
      </c>
      <c r="G58" s="109"/>
    </row>
    <row r="59" spans="1:7">
      <c r="A59" s="112"/>
      <c r="B59" s="40">
        <v>920</v>
      </c>
      <c r="C59" s="41" t="s">
        <v>224</v>
      </c>
      <c r="D59" s="42">
        <v>10000000</v>
      </c>
      <c r="E59" s="42">
        <v>0</v>
      </c>
      <c r="F59" s="42">
        <f>+D59-E59</f>
        <v>10000000</v>
      </c>
      <c r="G59" s="109"/>
    </row>
    <row r="60" spans="1:7">
      <c r="A60" s="39"/>
      <c r="B60" s="40"/>
      <c r="C60" s="43" t="s">
        <v>171</v>
      </c>
      <c r="D60" s="44">
        <f>+D57+D54+D49+D42+D33+D26</f>
        <v>99728842490</v>
      </c>
      <c r="E60" s="44">
        <f>+E57+E54+E49+E42+E33+E26</f>
        <v>4789844930</v>
      </c>
      <c r="F60" s="44">
        <f>+F57+F54+F49+F42+F33+F26</f>
        <v>94938997560</v>
      </c>
      <c r="G60" s="110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8"/>
      <c r="B130" s="98"/>
      <c r="C130" s="98"/>
      <c r="D130" s="98"/>
      <c r="E130" s="98"/>
      <c r="F130" s="98"/>
    </row>
    <row r="131" spans="1:7">
      <c r="A131" s="98"/>
      <c r="B131" s="98"/>
      <c r="C131" s="98"/>
      <c r="D131" s="98"/>
      <c r="E131" s="98"/>
      <c r="F131" s="98"/>
      <c r="G131" s="49"/>
    </row>
    <row r="132" spans="1:7">
      <c r="A132" s="98"/>
      <c r="B132" s="98"/>
      <c r="C132" s="98"/>
      <c r="D132" s="98"/>
      <c r="E132" s="98"/>
      <c r="F132" s="98"/>
      <c r="G132" s="49"/>
    </row>
    <row r="133" spans="1:7">
      <c r="A133" s="98"/>
      <c r="B133" s="98"/>
      <c r="C133" s="98"/>
      <c r="D133" s="98"/>
      <c r="E133" s="98"/>
      <c r="F133" s="98"/>
    </row>
    <row r="134" spans="1:7">
      <c r="A134" s="98"/>
      <c r="B134" s="98"/>
      <c r="C134" s="98"/>
      <c r="D134" s="98"/>
      <c r="E134" s="98"/>
      <c r="F134" s="98"/>
    </row>
    <row r="135" spans="1:7">
      <c r="A135" s="98"/>
      <c r="B135" s="98"/>
      <c r="C135" s="98"/>
      <c r="D135" s="98"/>
      <c r="E135" s="98"/>
      <c r="F135" s="98"/>
    </row>
    <row r="136" spans="1:7">
      <c r="A136" s="98"/>
      <c r="B136" s="98"/>
      <c r="C136" s="98"/>
      <c r="D136" s="98"/>
      <c r="E136" s="98"/>
      <c r="F136" s="98"/>
    </row>
    <row r="137" spans="1:7">
      <c r="A137" s="98"/>
      <c r="B137" s="98"/>
      <c r="C137" s="98"/>
      <c r="D137" s="98"/>
      <c r="E137" s="98"/>
      <c r="F137" s="98"/>
    </row>
    <row r="138" spans="1:7">
      <c r="A138" s="98"/>
      <c r="B138" s="98"/>
      <c r="C138" s="98"/>
      <c r="D138" s="98"/>
      <c r="E138" s="98"/>
      <c r="F138" s="98"/>
    </row>
    <row r="179" spans="1:11" ht="21">
      <c r="A179" s="120" t="s">
        <v>184</v>
      </c>
      <c r="B179" s="120"/>
      <c r="C179" s="120"/>
      <c r="D179" s="120"/>
      <c r="E179" s="120"/>
      <c r="F179" s="120"/>
      <c r="G179" s="77"/>
      <c r="H179" s="77"/>
      <c r="I179" s="77"/>
      <c r="J179" s="77"/>
      <c r="K179" s="77"/>
    </row>
    <row r="180" spans="1:11" ht="15.75">
      <c r="A180" s="121" t="s">
        <v>243</v>
      </c>
      <c r="B180" s="121"/>
      <c r="C180" s="121"/>
      <c r="D180" s="121"/>
      <c r="E180" s="121"/>
      <c r="F180" s="121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JULIO'!$F$4</f>
        <v>2214817009</v>
      </c>
      <c r="C46" s="4">
        <f>+'PROGRAMAS EN EJECUCIÓN JULIO'!$G$4</f>
        <v>6</v>
      </c>
      <c r="D46" s="64">
        <f>+B46/B49</f>
        <v>0.46239847873321444</v>
      </c>
    </row>
    <row r="47" spans="1:4">
      <c r="A47" s="7" t="s">
        <v>191</v>
      </c>
      <c r="B47" s="72">
        <f>+'PROGRAMAS EN EJECUCIÓN JULIO'!$F$5</f>
        <v>2026127842</v>
      </c>
      <c r="C47" s="4">
        <f>+'PROGRAMAS EN EJECUCIÓN JULIO'!$G$5</f>
        <v>4</v>
      </c>
      <c r="D47" s="64">
        <f>+B47/B49</f>
        <v>0.42300489297886312</v>
      </c>
    </row>
    <row r="48" spans="1:4">
      <c r="A48" s="7" t="s">
        <v>192</v>
      </c>
      <c r="B48" s="72">
        <f>+'PROGRAMAS EN EJECUCIÓN JULIO'!$F$6</f>
        <v>548900079</v>
      </c>
      <c r="C48" s="4">
        <f>+'PROGRAMAS EN EJECUCIÓN JULIO'!$G$6</f>
        <v>4</v>
      </c>
      <c r="D48" s="64">
        <f>+B48/B49</f>
        <v>0.11459662828792247</v>
      </c>
    </row>
    <row r="49" spans="1:2">
      <c r="A49" s="73" t="s">
        <v>241</v>
      </c>
      <c r="B49" s="76">
        <f>SUM(B46:B48)</f>
        <v>4789844930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JULIO'!$D$26</f>
        <v>55532179586</v>
      </c>
      <c r="D31" s="49">
        <f>+'PROGRAMAS EN EJECUCIÓN JULIO'!$E$26</f>
        <v>3246637600</v>
      </c>
      <c r="E31" s="49">
        <f>+C31-D31</f>
        <v>52285541986</v>
      </c>
    </row>
    <row r="32" spans="1:5">
      <c r="A32" s="17">
        <f>+[1]Hoja1!A105</f>
        <v>200</v>
      </c>
      <c r="B32" s="74" t="s">
        <v>176</v>
      </c>
      <c r="C32" s="49">
        <f>+'PROGRAMAS EN EJECUCIÓN JULIO'!$D$33</f>
        <v>34413333710</v>
      </c>
      <c r="D32" s="49">
        <f>+'PROGRAMAS EN EJECUCIÓN JULIO'!$E$33</f>
        <v>1391741390</v>
      </c>
      <c r="E32" s="49">
        <f t="shared" ref="E32:E36" si="0">+C32-D32</f>
        <v>33021592320</v>
      </c>
    </row>
    <row r="33" spans="1:5">
      <c r="A33" s="17">
        <f>+[1]Hoja1!A113</f>
        <v>300</v>
      </c>
      <c r="B33" s="74" t="s">
        <v>178</v>
      </c>
      <c r="C33" s="49">
        <f>+'PROGRAMAS EN EJECUCIÓN JULIO'!$D$42</f>
        <v>4329505318</v>
      </c>
      <c r="D33" s="49">
        <f>+'PROGRAMAS EN EJECUCIÓN JULIO'!E42</f>
        <v>151465940</v>
      </c>
      <c r="E33" s="49">
        <f t="shared" si="0"/>
        <v>4178039378</v>
      </c>
    </row>
    <row r="34" spans="1:5">
      <c r="A34" s="17">
        <f>+[1]Hoja1!A121</f>
        <v>500</v>
      </c>
      <c r="B34" s="74" t="s">
        <v>181</v>
      </c>
      <c r="C34" s="49">
        <f>+'PROGRAMAS EN EJECUCIÓN JULIO'!$D$49</f>
        <v>3736525000</v>
      </c>
      <c r="D34" s="49">
        <f>+'PROGRAMAS EN EJECUCIÓN JULIO'!E49</f>
        <v>0</v>
      </c>
      <c r="E34" s="49">
        <f t="shared" si="0"/>
        <v>3736525000</v>
      </c>
    </row>
    <row r="35" spans="1:5">
      <c r="A35" s="17">
        <f>+[1]Hoja1!A126</f>
        <v>800</v>
      </c>
      <c r="B35" s="74" t="s">
        <v>179</v>
      </c>
      <c r="C35" s="49">
        <f>+'PROGRAMAS EN EJECUCIÓN JULIO'!$D$54</f>
        <v>1420458971</v>
      </c>
      <c r="D35" s="49">
        <f>+'PROGRAMAS EN EJECUCIÓN JULIO'!E54</f>
        <v>0</v>
      </c>
      <c r="E35" s="49">
        <f t="shared" si="0"/>
        <v>1420458971</v>
      </c>
    </row>
    <row r="36" spans="1:5">
      <c r="A36" s="17">
        <f>+[1]Hoja1!A128</f>
        <v>900</v>
      </c>
      <c r="B36" s="74" t="s">
        <v>180</v>
      </c>
      <c r="C36" s="49">
        <f>+'PROGRAMAS EN EJECUCIÓN JULIO'!$D$57</f>
        <v>296839905</v>
      </c>
      <c r="D36" s="49">
        <f>+'PROGRAMAS EN EJECUCIÓN JULIO'!E57</f>
        <v>0</v>
      </c>
      <c r="E36" s="49">
        <f t="shared" si="0"/>
        <v>296839905</v>
      </c>
    </row>
    <row r="37" spans="1:5">
      <c r="C37" s="75">
        <f>SUM(C31:C36)</f>
        <v>99728842490</v>
      </c>
      <c r="D37" s="75">
        <f>SUM(D31:D36)</f>
        <v>4789844930</v>
      </c>
      <c r="E37" s="75">
        <f t="shared" ref="E37" si="1">SUM(E31:E36)</f>
        <v>94938997560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JULIO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2025-08-06T12:50:31Z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