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Z:\PRESUPUESTO\10. DIRECCIÓN DE ANTICORRUPCIÓN\Programas en ejecución\2023\"/>
    </mc:Choice>
  </mc:AlternateContent>
  <xr:revisionPtr revIDLastSave="0" documentId="13_ncr:1_{D18EA3A0-C6C4-4361-809C-FF71C3A6961B}" xr6:coauthVersionLast="47" xr6:coauthVersionMax="47" xr10:uidLastSave="{00000000-0000-0000-0000-000000000000}"/>
  <bookViews>
    <workbookView xWindow="-120" yWindow="-120" windowWidth="15600" windowHeight="11160" firstSheet="3" activeTab="3" xr2:uid="{00000000-000D-0000-FFFF-FFFF00000000}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ÒN NOVIEMBR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F54" i="4" l="1"/>
  <c r="E50" i="4"/>
  <c r="D54" i="4"/>
  <c r="F55" i="4"/>
  <c r="F51" i="4"/>
  <c r="D50" i="4"/>
  <c r="D26" i="4"/>
  <c r="F40" i="4"/>
  <c r="F35" i="4"/>
  <c r="F31" i="4"/>
  <c r="F58" i="4" l="1"/>
  <c r="E57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9" i="4"/>
  <c r="D57" i="4"/>
  <c r="C36" i="6" s="1"/>
  <c r="E36" i="6" s="1"/>
  <c r="F56" i="4"/>
  <c r="D35" i="6"/>
  <c r="C35" i="6"/>
  <c r="F53" i="4"/>
  <c r="F52" i="4"/>
  <c r="D34" i="6"/>
  <c r="F49" i="4"/>
  <c r="F48" i="4"/>
  <c r="F47" i="4"/>
  <c r="F46" i="4"/>
  <c r="F45" i="4"/>
  <c r="F44" i="4"/>
  <c r="E43" i="4"/>
  <c r="D33" i="6" s="1"/>
  <c r="D43" i="4"/>
  <c r="C33" i="6" s="1"/>
  <c r="F42" i="4"/>
  <c r="F41" i="4"/>
  <c r="F39" i="4"/>
  <c r="F38" i="4"/>
  <c r="F37" i="4"/>
  <c r="F36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C31" i="6"/>
  <c r="F50" i="4" l="1"/>
  <c r="F33" i="4"/>
  <c r="F26" i="4"/>
  <c r="E35" i="6"/>
  <c r="E33" i="6"/>
  <c r="F57" i="4"/>
  <c r="D47" i="5"/>
  <c r="D48" i="5"/>
  <c r="F43" i="4"/>
  <c r="E31" i="6"/>
  <c r="D37" i="6"/>
  <c r="D60" i="4"/>
  <c r="C34" i="6"/>
  <c r="E34" i="6" s="1"/>
  <c r="E32" i="6"/>
  <c r="D46" i="5"/>
  <c r="E60" i="4"/>
  <c r="C46" i="3"/>
  <c r="C47" i="3"/>
  <c r="C48" i="3"/>
  <c r="E37" i="6" l="1"/>
  <c r="C37" i="6"/>
  <c r="F60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<sst xmlns="http://schemas.openxmlformats.org/spreadsheetml/2006/main" count="491" uniqueCount="250">
  <si>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</si>
  <si>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</si>
  <si>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</si>
  <si>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</si>
  <si>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</si>
  <si>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</si>
  <si>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</si>
  <si>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</si>
  <si>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</si>
  <si>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</si>
  <si>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</si>
  <si>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</si>
  <si>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</si>
  <si>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</si>
  <si>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</si>
  <si>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</si>
  <si>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</si>
  <si>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</si>
  <si>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</si>
  <si>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</si>
  <si>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</si>
  <si>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</si>
  <si>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</si>
  <si>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</si>
  <si>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</si>
  <si>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</si>
  <si>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</si>
  <si>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</si>
  <si>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</si>
  <si>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</si>
  <si>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</si>
  <si>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</si>
  <si>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</si>
  <si>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</si>
  <si>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</si>
  <si>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</si>
  <si>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</si>
  <si>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</si>
  <si>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</si>
  <si>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</si>
  <si>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</si>
  <si>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</si>
  <si>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</si>
  <si>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</si>
  <si>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</si>
  <si>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</si>
  <si>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</si>
  <si>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</si>
  <si>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</si>
  <si>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</si>
  <si>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</si>
  <si>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</si>
  <si>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</si>
  <si>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</si>
  <si>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</si>
  <si>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</si>
  <si>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</si>
  <si>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</si>
  <si>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</si>
  <si>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</si>
  <si>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</si>
  <si>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</si>
  <si>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</si>
  <si>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</si>
  <si>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</si>
  <si>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</si>
  <si>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</si>
  <si>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</si>
  <si>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</si>
  <si>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</si>
  <si>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</si>
  <si>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</si>
  <si>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</si>
  <si>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</si>
  <si>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</si>
  <si>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</si>
  <si>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</si>
  <si>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</si>
  <si>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</si>
  <si>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</si>
  <si>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</si>
  <si>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</si>
  <si>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</si>
  <si>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</si>
  <si>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</si>
  <si>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</si>
  <si>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</si>
  <si>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</si>
  <si>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</si>
  <si>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</si>
  <si>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</si>
  <si>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</si>
  <si>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</si>
  <si>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</si>
  <si>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</si>
  <si>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</si>
  <si>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</si>
  <si>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</si>
  <si>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</si>
  <si>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</si>
  <si>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</si>
  <si>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</si>
  <si>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</si>
  <si>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</si>
  <si>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</si>
  <si>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</si>
  <si>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</si>
  <si>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</si>
  <si>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</si>
  <si>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</si>
  <si>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</si>
  <si>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</si>
  <si>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</si>
  <si>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</si>
  <si>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</si>
  <si>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</si>
  <si>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</si>
  <si>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</si>
  <si>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</si>
  <si>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</si>
  <si>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</si>
  <si>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</si>
  <si>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</si>
  <si>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</si>
  <si>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</si>
  <si>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</si>
  <si>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</si>
  <si>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</si>
  <si>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</si>
  <si>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</si>
  <si>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</si>
  <si>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</si>
  <si>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</si>
  <si>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</si>
  <si>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</si>
  <si>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</si>
  <si>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</si>
  <si>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</si>
  <si>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</si>
  <si>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</si>
  <si>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</si>
  <si>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</si>
  <si>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</si>
  <si>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</si>
  <si>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</si>
  <si>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</si>
  <si>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</si>
  <si>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</si>
  <si>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</si>
  <si>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</si>
  <si>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</si>
  <si>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</si>
  <si>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</si>
  <si>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</si>
  <si>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</si>
  <si>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</si>
  <si>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</si>
  <si>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</si>
  <si>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</si>
  <si>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</si>
  <si>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</si>
  <si>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</si>
  <si>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</si>
  <si>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</si>
  <si>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</si>
  <si>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</si>
  <si>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</si>
  <si>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</si>
  <si>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</si>
  <si>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</si>
  <si>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</si>
  <si>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</si>
  <si>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</si>
  <si>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</si>
  <si>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</si>
  <si>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</si>
  <si>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</si>
  <si>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</si>
  <si>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</si>
  <si>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</si>
  <si>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</si>
  <si>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</si>
  <si>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</si>
  <si>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</si>
  <si>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</si>
  <si>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</si>
  <si>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</si>
  <si>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</si>
  <si>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</si>
  <si>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</si>
  <si>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</si>
  <si>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</si>
  <si>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</si>
  <si>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</si>
  <si>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</si>
  <si>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</si>
  <si>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</si>
  <si>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</si>
  <si>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</si>
  <si>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</si>
  <si>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</si>
  <si>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</si>
  <si>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</si>
  <si>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</si>
  <si>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</si>
  <si>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</si>
  <si>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</si>
  <si>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</si>
  <si>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</si>
  <si>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</si>
  <si>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</si>
  <si>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</si>
  <si>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</si>
  <si>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</si>
  <si>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</si>
  <si>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</si>
  <si>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</si>
  <si>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</si>
  <si>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</si>
  <si>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</si>
  <si>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</si>
  <si>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</si>
  <si>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</si>
  <si>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</si>
  <si>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</si>
  <si>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</si>
  <si>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</si>
  <si>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</si>
  <si>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</si>
  <si>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</si>
  <si>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</si>
  <si>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</si>
  <si>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</si>
  <si>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</si>
  <si>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</si>
  <si>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</si>
  <si>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</si>
  <si>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</si>
  <si>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</si>
  <si>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</si>
  <si>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</si>
  <si>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</si>
  <si>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</si>
  <si>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</si>
  <si>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TRANSPORTE Y ALMACENAJE</t>
  </si>
  <si>
    <t>SERVICIO SOCIAL</t>
  </si>
  <si>
    <t>ADQUISICIONES DE MAQ, EQUIPOS Y HERRA EN GRAL</t>
  </si>
  <si>
    <t>BECAS</t>
  </si>
  <si>
    <t>REPORTE DE EJECUCIÓN PRESUPUESTARIA (NOVIEMBRE) DEL SIARE/SIAF</t>
  </si>
  <si>
    <t xml:space="preserve">  4.693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</si>
</sst>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164" fontId="0" fillId="4" borderId="1" xfId="2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2" fillId="4" borderId="1" xfId="0" applyFont="1" applyFill="1" applyBorder="1" applyAlignment="1"/>
    <xf numFmtId="0" fontId="37" fillId="4" borderId="1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</cellXfs>
  <cellStyles count="6">
    <cellStyle name="Hipervínculo" xfId="1" builtinId="8"/>
    <cellStyle name="Millares [0]" xfId="2" builtinId="6"/>
    <cellStyle name="Millares [0] 2" xfId="4" xr:uid="{00000000-0005-0000-0000-000002000000}"/>
    <cellStyle name="Normal" xfId="0" builtinId="0"/>
    <cellStyle name="Porcentaje" xfId="3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0-43C5-9571-36620D75D002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0-43C5-9571-36620D75D002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70-43C5-9571-36620D75D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 * #,##0_ ;_ * \-#,##0_ ;_ * "-"_ ;_ @_ 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5-4D5F-94BC-9888B05B6E5C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D5F-94BC-9888B05B6E5C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D5F-94BC-9888B05B6E5C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5-4D5F-94BC-9888B05B6E5C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5-4D5F-94BC-9888B05B6E5C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4080"/>
        <c:axId val="140175616"/>
      </c:barChart>
      <c:catAx>
        <c:axId val="14017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175616"/>
        <c:crosses val="autoZero"/>
        <c:auto val="1"/>
        <c:lblAlgn val="ctr"/>
        <c:lblOffset val="100"/>
        <c:noMultiLvlLbl val="0"/>
      </c:catAx>
      <c:valAx>
        <c:axId val="14017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1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1986828651</c:v>
                </c:pt>
                <c:pt idx="1">
                  <c:v>4176300348</c:v>
                </c:pt>
                <c:pt idx="2">
                  <c:v>1111061088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47716120314</c:v>
                </c:pt>
                <c:pt idx="1">
                  <c:v>20289667202</c:v>
                </c:pt>
                <c:pt idx="2">
                  <c:v>4124472625</c:v>
                </c:pt>
                <c:pt idx="3">
                  <c:v>3230670120</c:v>
                </c:pt>
                <c:pt idx="4">
                  <c:v>223725000</c:v>
                </c:pt>
                <c:pt idx="5">
                  <c:v>300839899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4111497920</c:v>
                </c:pt>
                <c:pt idx="1">
                  <c:v>2357679480</c:v>
                </c:pt>
                <c:pt idx="2">
                  <c:v>476024054</c:v>
                </c:pt>
                <c:pt idx="3">
                  <c:v>312634860</c:v>
                </c:pt>
                <c:pt idx="4">
                  <c:v>16250000</c:v>
                </c:pt>
                <c:pt idx="5">
                  <c:v>103773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43604622394</c:v>
                </c:pt>
                <c:pt idx="1">
                  <c:v>17931987722</c:v>
                </c:pt>
                <c:pt idx="2">
                  <c:v>3648448571</c:v>
                </c:pt>
                <c:pt idx="3">
                  <c:v>2918035260</c:v>
                </c:pt>
                <c:pt idx="4">
                  <c:v>207475000</c:v>
                </c:pt>
                <c:pt idx="5">
                  <c:v>300736126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37696"/>
        <c:axId val="182640000"/>
      </c:barChart>
      <c:catAx>
        <c:axId val="1826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640000"/>
        <c:crosses val="autoZero"/>
        <c:auto val="1"/>
        <c:lblAlgn val="ctr"/>
        <c:lblOffset val="100"/>
        <c:noMultiLvlLbl val="0"/>
      </c:catAx>
      <c:valAx>
        <c:axId val="182640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6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1986828651</c:v>
                </c:pt>
                <c:pt idx="1">
                  <c:v>4176300348</c:v>
                </c:pt>
                <c:pt idx="2">
                  <c:v>1111061088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47716120314</c:v>
                </c:pt>
                <c:pt idx="1">
                  <c:v>20289667202</c:v>
                </c:pt>
                <c:pt idx="2">
                  <c:v>4124472625</c:v>
                </c:pt>
                <c:pt idx="3">
                  <c:v>3230670120</c:v>
                </c:pt>
                <c:pt idx="4">
                  <c:v>223725000</c:v>
                </c:pt>
                <c:pt idx="5">
                  <c:v>300839899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4111497920</c:v>
                </c:pt>
                <c:pt idx="1">
                  <c:v>2357679480</c:v>
                </c:pt>
                <c:pt idx="2">
                  <c:v>476024054</c:v>
                </c:pt>
                <c:pt idx="3">
                  <c:v>312634860</c:v>
                </c:pt>
                <c:pt idx="4">
                  <c:v>16250000</c:v>
                </c:pt>
                <c:pt idx="5">
                  <c:v>103773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43604622394</c:v>
                </c:pt>
                <c:pt idx="1">
                  <c:v>17931987722</c:v>
                </c:pt>
                <c:pt idx="2">
                  <c:v>3648448571</c:v>
                </c:pt>
                <c:pt idx="3">
                  <c:v>2918035260</c:v>
                </c:pt>
                <c:pt idx="4">
                  <c:v>207475000</c:v>
                </c:pt>
                <c:pt idx="5">
                  <c:v>300736126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1424"/>
        <c:axId val="141681408"/>
      </c:barChart>
      <c:catAx>
        <c:axId val="1416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681408"/>
        <c:crosses val="autoZero"/>
        <c:auto val="1"/>
        <c:lblAlgn val="ctr"/>
        <c:lblOffset val="100"/>
        <c:noMultiLvlLbl val="0"/>
      </c:catAx>
      <c:valAx>
        <c:axId val="141681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67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4</xdr:col>
      <xdr:colOff>1700893</xdr:colOff>
      <xdr:row>171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5</xdr:col>
      <xdr:colOff>1673677</xdr:colOff>
      <xdr:row>208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13.%20DIRECCI&#211;N%20DE%20ANTICORRUPCI&#211;N/Programas%20en%20ejecuci&#243;n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3" t="s">
        <v>0</v>
      </c>
      <c r="B3" s="83"/>
      <c r="C3" s="83"/>
      <c r="D3" s="83"/>
      <c r="E3" s="83"/>
      <c r="F3" s="83"/>
      <c r="G3" s="83"/>
      <c r="H3" s="83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5" t="s">
        <v>102</v>
      </c>
      <c r="B9" s="86"/>
      <c r="C9" s="86"/>
      <c r="D9" s="86"/>
      <c r="E9" s="86"/>
      <c r="F9" s="86"/>
      <c r="G9" s="86"/>
      <c r="H9" s="87"/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88"/>
      <c r="B11" s="89"/>
      <c r="C11" s="89"/>
      <c r="D11" s="89"/>
      <c r="E11" s="89"/>
      <c r="F11" s="89"/>
      <c r="G11" s="89"/>
      <c r="H11" s="90"/>
    </row>
    <row r="12" spans="1:8">
      <c r="A12" s="88"/>
      <c r="B12" s="89"/>
      <c r="C12" s="89"/>
      <c r="D12" s="89"/>
      <c r="E12" s="89"/>
      <c r="F12" s="89"/>
      <c r="G12" s="89"/>
      <c r="H12" s="90"/>
    </row>
    <row r="13" spans="1:8">
      <c r="A13" s="88"/>
      <c r="B13" s="89"/>
      <c r="C13" s="89"/>
      <c r="D13" s="89"/>
      <c r="E13" s="89"/>
      <c r="F13" s="89"/>
      <c r="G13" s="89"/>
      <c r="H13" s="90"/>
    </row>
    <row r="14" spans="1:8">
      <c r="A14" s="91"/>
      <c r="B14" s="92"/>
      <c r="C14" s="92"/>
      <c r="D14" s="92"/>
      <c r="E14" s="92"/>
      <c r="F14" s="92"/>
      <c r="G14" s="92"/>
      <c r="H14" s="93"/>
    </row>
    <row r="16" spans="1:8">
      <c r="A16" s="1" t="s">
        <v>3</v>
      </c>
    </row>
    <row r="17" spans="1:8">
      <c r="A17" s="94" t="s">
        <v>103</v>
      </c>
      <c r="B17" s="86"/>
      <c r="C17" s="86"/>
      <c r="D17" s="86"/>
      <c r="E17" s="86"/>
      <c r="F17" s="86"/>
      <c r="G17" s="86"/>
      <c r="H17" s="87"/>
    </row>
    <row r="18" spans="1:8">
      <c r="A18" s="88"/>
      <c r="B18" s="89"/>
      <c r="C18" s="89"/>
      <c r="D18" s="89"/>
      <c r="E18" s="89"/>
      <c r="F18" s="89"/>
      <c r="G18" s="89"/>
      <c r="H18" s="90"/>
    </row>
    <row r="19" spans="1:8">
      <c r="A19" s="88"/>
      <c r="B19" s="89"/>
      <c r="C19" s="89"/>
      <c r="D19" s="89"/>
      <c r="E19" s="89"/>
      <c r="F19" s="89"/>
      <c r="G19" s="89"/>
      <c r="H19" s="90"/>
    </row>
    <row r="20" spans="1:8">
      <c r="A20" s="88"/>
      <c r="B20" s="89"/>
      <c r="C20" s="89"/>
      <c r="D20" s="89"/>
      <c r="E20" s="89"/>
      <c r="F20" s="89"/>
      <c r="G20" s="89"/>
      <c r="H20" s="90"/>
    </row>
    <row r="21" spans="1:8">
      <c r="A21" s="88"/>
      <c r="B21" s="89"/>
      <c r="C21" s="89"/>
      <c r="D21" s="89"/>
      <c r="E21" s="89"/>
      <c r="F21" s="89"/>
      <c r="G21" s="89"/>
      <c r="H21" s="90"/>
    </row>
    <row r="22" spans="1:8" ht="6" customHeight="1">
      <c r="A22" s="91"/>
      <c r="B22" s="92"/>
      <c r="C22" s="92"/>
      <c r="D22" s="92"/>
      <c r="E22" s="92"/>
      <c r="F22" s="92"/>
      <c r="G22" s="92"/>
      <c r="H22" s="93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6" t="s">
        <v>141</v>
      </c>
      <c r="B41" s="97"/>
      <c r="C41" s="97"/>
      <c r="D41" s="97"/>
      <c r="E41" s="97"/>
      <c r="F41" s="98"/>
    </row>
    <row r="42" spans="1:6" hidden="1">
      <c r="A42" s="99"/>
      <c r="B42" s="100"/>
      <c r="C42" s="100"/>
      <c r="D42" s="100"/>
      <c r="E42" s="100"/>
      <c r="F42" s="101"/>
    </row>
    <row r="43" spans="1:6" ht="63" hidden="1" customHeight="1" thickBot="1">
      <c r="A43" s="102"/>
      <c r="B43" s="103"/>
      <c r="C43" s="103"/>
      <c r="D43" s="103"/>
      <c r="E43" s="103"/>
      <c r="F43" s="104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8" t="s">
        <v>185</v>
      </c>
      <c r="C77" s="111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9"/>
      <c r="C78" s="112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10"/>
      <c r="C79" s="113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4" t="s">
        <v>47</v>
      </c>
      <c r="D82" s="84"/>
      <c r="E82" s="84"/>
      <c r="F82" s="84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4" t="s">
        <v>189</v>
      </c>
      <c r="B84" s="115"/>
      <c r="C84" s="115"/>
      <c r="D84" s="115"/>
      <c r="E84" s="115"/>
      <c r="F84" s="116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8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5" t="s">
        <v>232</v>
      </c>
    </row>
    <row r="100" spans="1:7">
      <c r="A100" s="109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6"/>
    </row>
    <row r="101" spans="1:7">
      <c r="A101" s="109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6"/>
    </row>
    <row r="102" spans="1:7">
      <c r="A102" s="109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6"/>
    </row>
    <row r="103" spans="1:7">
      <c r="A103" s="109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6"/>
    </row>
    <row r="104" spans="1:7">
      <c r="A104" s="109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6"/>
    </row>
    <row r="105" spans="1:7">
      <c r="A105" s="108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6"/>
    </row>
    <row r="106" spans="1:7">
      <c r="A106" s="109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6"/>
    </row>
    <row r="107" spans="1:7">
      <c r="A107" s="109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6"/>
    </row>
    <row r="108" spans="1:7">
      <c r="A108" s="109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6"/>
    </row>
    <row r="109" spans="1:7">
      <c r="A109" s="109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6"/>
    </row>
    <row r="110" spans="1:7">
      <c r="A110" s="109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6"/>
    </row>
    <row r="111" spans="1:7">
      <c r="A111" s="109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6"/>
    </row>
    <row r="112" spans="1:7">
      <c r="A112" s="109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6"/>
    </row>
    <row r="113" spans="1:7">
      <c r="A113" s="108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6"/>
    </row>
    <row r="114" spans="1:7">
      <c r="A114" s="109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6"/>
    </row>
    <row r="115" spans="1:7">
      <c r="A115" s="109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6"/>
    </row>
    <row r="116" spans="1:7">
      <c r="A116" s="109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6"/>
    </row>
    <row r="117" spans="1:7">
      <c r="A117" s="109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6"/>
    </row>
    <row r="118" spans="1:7">
      <c r="A118" s="109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6"/>
    </row>
    <row r="119" spans="1:7">
      <c r="A119" s="109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6"/>
    </row>
    <row r="120" spans="1:7">
      <c r="A120" s="109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6"/>
    </row>
    <row r="121" spans="1:7">
      <c r="A121" s="108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6"/>
    </row>
    <row r="122" spans="1:7">
      <c r="A122" s="109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6"/>
    </row>
    <row r="123" spans="1:7">
      <c r="A123" s="109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6"/>
    </row>
    <row r="124" spans="1:7">
      <c r="A124" s="109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6"/>
    </row>
    <row r="125" spans="1:7">
      <c r="A125" s="109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6"/>
    </row>
    <row r="126" spans="1:7">
      <c r="A126" s="108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6"/>
    </row>
    <row r="127" spans="1:7">
      <c r="A127" s="109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6"/>
    </row>
    <row r="128" spans="1:7">
      <c r="A128" s="108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6"/>
    </row>
    <row r="129" spans="1:7">
      <c r="A129" s="109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6"/>
    </row>
    <row r="130" spans="1:7">
      <c r="A130" s="109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6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7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5"/>
      <c r="B201" s="95"/>
      <c r="C201" s="95"/>
      <c r="D201" s="95"/>
      <c r="E201" s="95"/>
      <c r="F201" s="95"/>
    </row>
    <row r="202" spans="1:7">
      <c r="A202" s="95"/>
      <c r="B202" s="95"/>
      <c r="C202" s="95"/>
      <c r="D202" s="95"/>
      <c r="E202" s="95"/>
      <c r="F202" s="95"/>
      <c r="G202" s="49"/>
    </row>
    <row r="203" spans="1:7">
      <c r="A203" s="95"/>
      <c r="B203" s="95"/>
      <c r="C203" s="95"/>
      <c r="D203" s="95"/>
      <c r="E203" s="95"/>
      <c r="F203" s="95"/>
      <c r="G203" s="49"/>
    </row>
    <row r="204" spans="1:7">
      <c r="A204" s="95"/>
      <c r="B204" s="95"/>
      <c r="C204" s="95"/>
      <c r="D204" s="95"/>
      <c r="E204" s="95"/>
      <c r="F204" s="95"/>
    </row>
    <row r="205" spans="1:7">
      <c r="A205" s="95"/>
      <c r="B205" s="95"/>
      <c r="C205" s="95"/>
      <c r="D205" s="95"/>
      <c r="E205" s="95"/>
      <c r="F205" s="95"/>
    </row>
    <row r="206" spans="1:7">
      <c r="A206" s="95"/>
      <c r="B206" s="95"/>
      <c r="C206" s="95"/>
      <c r="D206" s="95"/>
      <c r="E206" s="95"/>
      <c r="F206" s="95"/>
    </row>
    <row r="207" spans="1:7">
      <c r="A207" s="95"/>
      <c r="B207" s="95"/>
      <c r="C207" s="95"/>
      <c r="D207" s="95"/>
      <c r="E207" s="95"/>
      <c r="F207" s="95"/>
    </row>
    <row r="208" spans="1:7">
      <c r="A208" s="95"/>
      <c r="B208" s="95"/>
      <c r="C208" s="95"/>
      <c r="D208" s="95"/>
      <c r="E208" s="95"/>
      <c r="F208" s="95"/>
    </row>
    <row r="209" spans="1:6">
      <c r="A209" s="95"/>
      <c r="B209" s="95"/>
      <c r="C209" s="95"/>
      <c r="D209" s="95"/>
      <c r="E209" s="95"/>
      <c r="F209" s="95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 xr:uid="{00000000-0004-0000-0000-000000000000}"/>
    <hyperlink ref="C62" r:id="rId2" xr:uid="{00000000-0004-0000-0000-000001000000}"/>
    <hyperlink ref="C56" r:id="rId3" xr:uid="{00000000-0004-0000-0000-000002000000}"/>
    <hyperlink ref="C55" r:id="rId4" xr:uid="{00000000-0004-0000-0000-000003000000}"/>
    <hyperlink ref="C54" r:id="rId5" xr:uid="{00000000-0004-0000-0000-000004000000}"/>
    <hyperlink ref="C53" r:id="rId6" xr:uid="{00000000-0004-0000-0000-000005000000}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7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8" t="s">
        <v>228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0"/>
  <sheetViews>
    <sheetView tabSelected="1" topLeftCell="C1" zoomScale="70" zoomScaleNormal="70" workbookViewId="0">
      <selection activeCell="F6" sqref="F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9" t="s">
        <v>239</v>
      </c>
      <c r="B1" s="119"/>
      <c r="C1" s="119"/>
      <c r="D1" s="119"/>
      <c r="E1" s="119"/>
      <c r="F1" s="119"/>
      <c r="G1" s="119"/>
      <c r="H1" s="119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8">
        <v>1</v>
      </c>
      <c r="B4" s="108" t="s">
        <v>185</v>
      </c>
      <c r="C4" s="111" t="s">
        <v>187</v>
      </c>
      <c r="D4" s="69" t="s">
        <v>240</v>
      </c>
      <c r="E4" s="52" t="s">
        <v>188</v>
      </c>
      <c r="F4" s="79">
        <v>1986828651</v>
      </c>
      <c r="G4" s="62">
        <v>6</v>
      </c>
      <c r="H4" s="56" t="s">
        <v>248</v>
      </c>
    </row>
    <row r="5" spans="1:8" ht="51.75" customHeight="1">
      <c r="A5" s="109"/>
      <c r="B5" s="109"/>
      <c r="C5" s="112"/>
      <c r="D5" s="121" t="s">
        <v>249</v>
      </c>
      <c r="E5" s="52" t="s">
        <v>188</v>
      </c>
      <c r="F5" s="79">
        <v>4176300348</v>
      </c>
      <c r="G5" s="62">
        <v>14</v>
      </c>
      <c r="H5" s="56" t="s">
        <v>248</v>
      </c>
    </row>
    <row r="6" spans="1:8" ht="51.75" customHeight="1">
      <c r="A6" s="110"/>
      <c r="B6" s="110"/>
      <c r="C6" s="113"/>
      <c r="D6" s="67" t="s">
        <v>234</v>
      </c>
      <c r="E6" s="52" t="s">
        <v>188</v>
      </c>
      <c r="F6" s="79">
        <v>1111061088</v>
      </c>
      <c r="G6" s="62">
        <v>10</v>
      </c>
      <c r="H6" s="56" t="s">
        <v>248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4" t="s">
        <v>47</v>
      </c>
      <c r="D9" s="84"/>
      <c r="E9" s="84"/>
      <c r="F9" s="84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4" t="s">
        <v>189</v>
      </c>
      <c r="B11" s="115"/>
      <c r="C11" s="115"/>
      <c r="D11" s="115"/>
      <c r="E11" s="115"/>
      <c r="F11" s="116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8">
        <v>100</v>
      </c>
      <c r="B26" s="57">
        <v>100</v>
      </c>
      <c r="C26" s="43" t="s">
        <v>198</v>
      </c>
      <c r="D26" s="44">
        <f>SUM(D27:D32)</f>
        <v>47716120314</v>
      </c>
      <c r="E26" s="44">
        <f>SUM(E27:E32)</f>
        <v>4111497920</v>
      </c>
      <c r="F26" s="44">
        <f>SUM(F27:F32)</f>
        <v>43604622394</v>
      </c>
      <c r="G26" s="120" t="s">
        <v>248</v>
      </c>
    </row>
    <row r="27" spans="1:7">
      <c r="A27" s="109"/>
      <c r="B27" s="40">
        <v>110</v>
      </c>
      <c r="C27" s="41" t="s">
        <v>193</v>
      </c>
      <c r="D27" s="42">
        <v>28607325473</v>
      </c>
      <c r="E27" s="42">
        <v>1969160505</v>
      </c>
      <c r="F27" s="42">
        <f>+D27-E27</f>
        <v>26638164968</v>
      </c>
      <c r="G27" s="106"/>
    </row>
    <row r="28" spans="1:7">
      <c r="A28" s="109"/>
      <c r="B28" s="40">
        <v>120</v>
      </c>
      <c r="C28" s="41" t="s">
        <v>194</v>
      </c>
      <c r="D28" s="42">
        <v>2061746616</v>
      </c>
      <c r="E28" s="42">
        <v>236209911</v>
      </c>
      <c r="F28" s="42">
        <f t="shared" ref="F28:F32" si="0">+D28-E28</f>
        <v>1825536705</v>
      </c>
      <c r="G28" s="106"/>
    </row>
    <row r="29" spans="1:7">
      <c r="A29" s="109"/>
      <c r="B29" s="40">
        <v>130</v>
      </c>
      <c r="C29" s="41" t="s">
        <v>195</v>
      </c>
      <c r="D29" s="42">
        <v>5695729861</v>
      </c>
      <c r="E29" s="42">
        <v>1247048309</v>
      </c>
      <c r="F29" s="42">
        <f t="shared" si="0"/>
        <v>4448681552</v>
      </c>
      <c r="G29" s="106"/>
    </row>
    <row r="30" spans="1:7">
      <c r="A30" s="109"/>
      <c r="B30" s="40">
        <v>140</v>
      </c>
      <c r="C30" s="41" t="s">
        <v>196</v>
      </c>
      <c r="D30" s="42">
        <v>5431967257</v>
      </c>
      <c r="E30" s="42">
        <v>638714822</v>
      </c>
      <c r="F30" s="42">
        <f t="shared" si="0"/>
        <v>4793252435</v>
      </c>
      <c r="G30" s="106"/>
    </row>
    <row r="31" spans="1:7">
      <c r="A31" s="109"/>
      <c r="B31" s="40">
        <v>180</v>
      </c>
      <c r="C31" s="41" t="s">
        <v>242</v>
      </c>
      <c r="D31" s="42">
        <v>4927299060</v>
      </c>
      <c r="E31" s="42">
        <v>0</v>
      </c>
      <c r="F31" s="42">
        <f t="shared" si="0"/>
        <v>4927299060</v>
      </c>
      <c r="G31" s="106"/>
    </row>
    <row r="32" spans="1:7">
      <c r="A32" s="109"/>
      <c r="B32" s="40">
        <v>190</v>
      </c>
      <c r="C32" s="41" t="s">
        <v>197</v>
      </c>
      <c r="D32" s="42">
        <v>992052047</v>
      </c>
      <c r="E32" s="42">
        <v>20364373</v>
      </c>
      <c r="F32" s="42">
        <f t="shared" si="0"/>
        <v>971687674</v>
      </c>
      <c r="G32" s="106"/>
    </row>
    <row r="33" spans="1:7">
      <c r="A33" s="108">
        <v>200</v>
      </c>
      <c r="B33" s="57">
        <v>200</v>
      </c>
      <c r="C33" s="43" t="s">
        <v>199</v>
      </c>
      <c r="D33" s="44">
        <f>SUM(D34:D42)</f>
        <v>20289667202</v>
      </c>
      <c r="E33" s="44">
        <f>SUM(E34:E42)</f>
        <v>2357679480</v>
      </c>
      <c r="F33" s="44">
        <f>SUM(F34:F42)</f>
        <v>17931987722</v>
      </c>
      <c r="G33" s="106"/>
    </row>
    <row r="34" spans="1:7">
      <c r="A34" s="109"/>
      <c r="B34" s="40">
        <v>210</v>
      </c>
      <c r="C34" s="41" t="s">
        <v>200</v>
      </c>
      <c r="D34" s="42">
        <v>632119335</v>
      </c>
      <c r="E34" s="42">
        <v>39022629</v>
      </c>
      <c r="F34" s="42">
        <f>+D34-E34</f>
        <v>593096706</v>
      </c>
      <c r="G34" s="106"/>
    </row>
    <row r="35" spans="1:7">
      <c r="A35" s="109"/>
      <c r="B35" s="40">
        <v>220</v>
      </c>
      <c r="C35" s="41" t="s">
        <v>244</v>
      </c>
      <c r="D35" s="42">
        <v>0</v>
      </c>
      <c r="E35" s="42">
        <v>0</v>
      </c>
      <c r="F35" s="42">
        <f>+D35-E35</f>
        <v>0</v>
      </c>
      <c r="G35" s="106"/>
    </row>
    <row r="36" spans="1:7">
      <c r="A36" s="109"/>
      <c r="B36" s="40">
        <v>230</v>
      </c>
      <c r="C36" s="41" t="s">
        <v>201</v>
      </c>
      <c r="D36" s="42">
        <v>3074245580</v>
      </c>
      <c r="E36" s="42">
        <v>701725840</v>
      </c>
      <c r="F36" s="42">
        <f t="shared" ref="F36:F48" si="1">+D36-E36</f>
        <v>2372519740</v>
      </c>
      <c r="G36" s="106"/>
    </row>
    <row r="37" spans="1:7">
      <c r="A37" s="109"/>
      <c r="B37" s="40">
        <v>240</v>
      </c>
      <c r="C37" s="41" t="s">
        <v>206</v>
      </c>
      <c r="D37" s="42">
        <v>2991557328</v>
      </c>
      <c r="E37" s="42">
        <v>233617274</v>
      </c>
      <c r="F37" s="42">
        <f t="shared" si="1"/>
        <v>2757940054</v>
      </c>
      <c r="G37" s="106"/>
    </row>
    <row r="38" spans="1:7">
      <c r="A38" s="109"/>
      <c r="B38" s="40">
        <v>250</v>
      </c>
      <c r="C38" s="41" t="s">
        <v>202</v>
      </c>
      <c r="D38" s="42">
        <v>34200000</v>
      </c>
      <c r="E38" s="42">
        <v>2850000</v>
      </c>
      <c r="F38" s="42">
        <f t="shared" si="1"/>
        <v>31350000</v>
      </c>
      <c r="G38" s="106"/>
    </row>
    <row r="39" spans="1:7">
      <c r="A39" s="109"/>
      <c r="B39" s="40">
        <v>260</v>
      </c>
      <c r="C39" s="41" t="s">
        <v>203</v>
      </c>
      <c r="D39" s="42">
        <v>11497746419</v>
      </c>
      <c r="E39" s="42">
        <v>1078700265</v>
      </c>
      <c r="F39" s="42">
        <f t="shared" si="1"/>
        <v>10419046154</v>
      </c>
      <c r="G39" s="106"/>
    </row>
    <row r="40" spans="1:7">
      <c r="A40" s="109"/>
      <c r="B40" s="40">
        <v>270</v>
      </c>
      <c r="C40" s="41" t="s">
        <v>245</v>
      </c>
      <c r="D40" s="42">
        <v>1646000000</v>
      </c>
      <c r="E40" s="42">
        <v>298133472</v>
      </c>
      <c r="F40" s="42">
        <f t="shared" si="1"/>
        <v>1347866528</v>
      </c>
      <c r="G40" s="106"/>
    </row>
    <row r="41" spans="1:7">
      <c r="A41" s="109"/>
      <c r="B41" s="40">
        <v>280</v>
      </c>
      <c r="C41" s="41" t="s">
        <v>204</v>
      </c>
      <c r="D41" s="42">
        <v>413548540</v>
      </c>
      <c r="E41" s="42">
        <v>3630000</v>
      </c>
      <c r="F41" s="42">
        <f t="shared" si="1"/>
        <v>409918540</v>
      </c>
      <c r="G41" s="106"/>
    </row>
    <row r="42" spans="1:7">
      <c r="A42" s="109"/>
      <c r="B42" s="40">
        <v>290</v>
      </c>
      <c r="C42" s="41" t="s">
        <v>205</v>
      </c>
      <c r="D42" s="42">
        <v>250000</v>
      </c>
      <c r="E42" s="42">
        <v>0</v>
      </c>
      <c r="F42" s="42">
        <f t="shared" si="1"/>
        <v>250000</v>
      </c>
      <c r="G42" s="106"/>
    </row>
    <row r="43" spans="1:7">
      <c r="A43" s="108">
        <v>300</v>
      </c>
      <c r="B43" s="57">
        <v>300</v>
      </c>
      <c r="C43" s="43" t="s">
        <v>207</v>
      </c>
      <c r="D43" s="44">
        <f>SUM(D44:D49)</f>
        <v>4124472625</v>
      </c>
      <c r="E43" s="44">
        <f>SUM(E44:E49)</f>
        <v>476024054</v>
      </c>
      <c r="F43" s="44">
        <f>SUM(F44:F49)</f>
        <v>3648448571</v>
      </c>
      <c r="G43" s="106"/>
    </row>
    <row r="44" spans="1:7">
      <c r="A44" s="109"/>
      <c r="B44" s="40">
        <v>310</v>
      </c>
      <c r="C44" s="41" t="s">
        <v>208</v>
      </c>
      <c r="D44" s="42">
        <v>382211730</v>
      </c>
      <c r="E44" s="42">
        <v>77673360</v>
      </c>
      <c r="F44" s="42">
        <f t="shared" si="1"/>
        <v>304538370</v>
      </c>
      <c r="G44" s="106"/>
    </row>
    <row r="45" spans="1:7">
      <c r="A45" s="109"/>
      <c r="B45" s="40">
        <v>330</v>
      </c>
      <c r="C45" s="41" t="s">
        <v>210</v>
      </c>
      <c r="D45" s="42">
        <v>572505820</v>
      </c>
      <c r="E45" s="42">
        <v>166979750</v>
      </c>
      <c r="F45" s="42">
        <f t="shared" si="1"/>
        <v>405526070</v>
      </c>
      <c r="G45" s="106"/>
    </row>
    <row r="46" spans="1:7">
      <c r="A46" s="109"/>
      <c r="B46" s="40">
        <v>340</v>
      </c>
      <c r="C46" s="41" t="s">
        <v>211</v>
      </c>
      <c r="D46" s="42">
        <v>307087375</v>
      </c>
      <c r="E46" s="42">
        <v>20347226</v>
      </c>
      <c r="F46" s="42">
        <f t="shared" si="1"/>
        <v>286740149</v>
      </c>
      <c r="G46" s="106"/>
    </row>
    <row r="47" spans="1:7">
      <c r="A47" s="109"/>
      <c r="B47" s="40">
        <v>350</v>
      </c>
      <c r="C47" s="41" t="s">
        <v>214</v>
      </c>
      <c r="D47" s="42">
        <v>366280000</v>
      </c>
      <c r="E47" s="42">
        <v>4821000</v>
      </c>
      <c r="F47" s="42">
        <f t="shared" si="1"/>
        <v>361459000</v>
      </c>
      <c r="G47" s="106"/>
    </row>
    <row r="48" spans="1:7">
      <c r="A48" s="109"/>
      <c r="B48" s="59">
        <v>360</v>
      </c>
      <c r="C48" s="41" t="s">
        <v>212</v>
      </c>
      <c r="D48" s="42">
        <v>2300000000</v>
      </c>
      <c r="E48" s="42">
        <v>197662441</v>
      </c>
      <c r="F48" s="42">
        <f t="shared" si="1"/>
        <v>2102337559</v>
      </c>
      <c r="G48" s="106"/>
    </row>
    <row r="49" spans="1:7">
      <c r="A49" s="109"/>
      <c r="B49" s="59">
        <v>390</v>
      </c>
      <c r="C49" s="41" t="s">
        <v>213</v>
      </c>
      <c r="D49" s="42">
        <v>196387700</v>
      </c>
      <c r="E49" s="42">
        <v>8540277</v>
      </c>
      <c r="F49" s="42">
        <f>+D49-E49</f>
        <v>187847423</v>
      </c>
      <c r="G49" s="106"/>
    </row>
    <row r="50" spans="1:7">
      <c r="A50" s="108">
        <v>500</v>
      </c>
      <c r="B50" s="57">
        <v>500</v>
      </c>
      <c r="C50" s="43" t="s">
        <v>215</v>
      </c>
      <c r="D50" s="44">
        <f>SUM(D52:D53:D51)</f>
        <v>3230670120</v>
      </c>
      <c r="E50" s="44">
        <f>SUM(E51:E53)</f>
        <v>312634860</v>
      </c>
      <c r="F50" s="44">
        <f>SUM(F52:F53:F51)</f>
        <v>2918035260</v>
      </c>
      <c r="G50" s="106"/>
    </row>
    <row r="51" spans="1:7">
      <c r="A51" s="109"/>
      <c r="B51" s="81">
        <v>530</v>
      </c>
      <c r="C51" s="80" t="s">
        <v>246</v>
      </c>
      <c r="D51" s="42">
        <v>703637000</v>
      </c>
      <c r="E51" s="42">
        <v>15937000</v>
      </c>
      <c r="F51" s="42">
        <f>+D51-E51</f>
        <v>687700000</v>
      </c>
      <c r="G51" s="106"/>
    </row>
    <row r="52" spans="1:7">
      <c r="A52" s="109"/>
      <c r="B52" s="40">
        <v>540</v>
      </c>
      <c r="C52" s="41" t="s">
        <v>218</v>
      </c>
      <c r="D52" s="42">
        <v>874799880</v>
      </c>
      <c r="E52" s="42">
        <v>0</v>
      </c>
      <c r="F52" s="42">
        <f t="shared" ref="F52:F56" si="2">+D52-E52</f>
        <v>874799880</v>
      </c>
      <c r="G52" s="106"/>
    </row>
    <row r="53" spans="1:7">
      <c r="A53" s="109"/>
      <c r="B53" s="40">
        <v>570</v>
      </c>
      <c r="C53" s="41" t="s">
        <v>219</v>
      </c>
      <c r="D53" s="42">
        <v>1652233240</v>
      </c>
      <c r="E53" s="42">
        <v>296697860</v>
      </c>
      <c r="F53" s="42">
        <f t="shared" si="2"/>
        <v>1355535380</v>
      </c>
      <c r="G53" s="106"/>
    </row>
    <row r="54" spans="1:7">
      <c r="A54" s="108">
        <v>800</v>
      </c>
      <c r="B54" s="57">
        <v>800</v>
      </c>
      <c r="C54" s="43" t="s">
        <v>220</v>
      </c>
      <c r="D54" s="44">
        <f>+D56+D55</f>
        <v>223725000</v>
      </c>
      <c r="E54" s="44">
        <v>16250000</v>
      </c>
      <c r="F54" s="44">
        <f>F55+F56</f>
        <v>207475000</v>
      </c>
      <c r="G54" s="106"/>
    </row>
    <row r="55" spans="1:7">
      <c r="A55" s="109"/>
      <c r="B55" s="57">
        <v>840</v>
      </c>
      <c r="C55" s="82" t="s">
        <v>247</v>
      </c>
      <c r="D55" s="44">
        <v>23725000</v>
      </c>
      <c r="E55" s="44">
        <v>16250000</v>
      </c>
      <c r="F55" s="42">
        <f t="shared" si="2"/>
        <v>7475000</v>
      </c>
      <c r="G55" s="106"/>
    </row>
    <row r="56" spans="1:7">
      <c r="A56" s="109"/>
      <c r="B56" s="40">
        <v>850</v>
      </c>
      <c r="C56" s="41" t="s">
        <v>221</v>
      </c>
      <c r="D56" s="42">
        <v>200000000</v>
      </c>
      <c r="E56" s="42">
        <v>0</v>
      </c>
      <c r="F56" s="42">
        <f t="shared" si="2"/>
        <v>200000000</v>
      </c>
      <c r="G56" s="106"/>
    </row>
    <row r="57" spans="1:7">
      <c r="A57" s="108">
        <v>900</v>
      </c>
      <c r="B57" s="57">
        <v>900</v>
      </c>
      <c r="C57" s="43" t="s">
        <v>222</v>
      </c>
      <c r="D57" s="44">
        <f>+D58+D59</f>
        <v>300839899</v>
      </c>
      <c r="E57" s="44">
        <f t="shared" ref="E57:F57" si="3">+E58+E59</f>
        <v>103773</v>
      </c>
      <c r="F57" s="44">
        <f t="shared" si="3"/>
        <v>300736126</v>
      </c>
      <c r="G57" s="106"/>
    </row>
    <row r="58" spans="1:7">
      <c r="A58" s="109"/>
      <c r="B58" s="40">
        <v>910</v>
      </c>
      <c r="C58" s="41" t="s">
        <v>223</v>
      </c>
      <c r="D58" s="42">
        <v>290839899</v>
      </c>
      <c r="E58" s="42">
        <v>103773</v>
      </c>
      <c r="F58" s="42">
        <f>+D58-E58</f>
        <v>290736126</v>
      </c>
      <c r="G58" s="106"/>
    </row>
    <row r="59" spans="1:7">
      <c r="A59" s="109"/>
      <c r="B59" s="40">
        <v>920</v>
      </c>
      <c r="C59" s="41" t="s">
        <v>224</v>
      </c>
      <c r="D59" s="42">
        <v>10000000</v>
      </c>
      <c r="E59" s="42">
        <v>0</v>
      </c>
      <c r="F59" s="42">
        <f>+D59-E59</f>
        <v>10000000</v>
      </c>
      <c r="G59" s="106"/>
    </row>
    <row r="60" spans="1:7">
      <c r="A60" s="39"/>
      <c r="B60" s="40"/>
      <c r="C60" s="43" t="s">
        <v>171</v>
      </c>
      <c r="D60" s="44">
        <f>+D57+D54+D50+D43+D33+D26</f>
        <v>75885495160</v>
      </c>
      <c r="E60" s="44">
        <f>+E57+E54+E50+E43+E33+E26</f>
        <v>7274190087</v>
      </c>
      <c r="F60" s="44">
        <f>+F57+F54+F50+F43+F33+F26</f>
        <v>68611305073</v>
      </c>
      <c r="G60" s="107"/>
    </row>
    <row r="62" spans="1:7" hidden="1">
      <c r="A62" s="12" t="s">
        <v>68</v>
      </c>
    </row>
    <row r="63" spans="1:7" ht="30" hidden="1">
      <c r="A63" s="11" t="s">
        <v>4</v>
      </c>
      <c r="B63" s="11" t="s">
        <v>69</v>
      </c>
      <c r="C63" s="11" t="s">
        <v>70</v>
      </c>
      <c r="D63" s="11" t="s">
        <v>71</v>
      </c>
      <c r="E63" s="4" t="s">
        <v>72</v>
      </c>
    </row>
    <row r="64" spans="1:7" hidden="1">
      <c r="A64" s="11"/>
      <c r="B64" s="11"/>
      <c r="C64" s="11"/>
      <c r="D64" s="11"/>
      <c r="E64" s="4"/>
    </row>
    <row r="65" spans="1:5" hidden="1">
      <c r="A65" s="11"/>
      <c r="B65" s="11"/>
      <c r="C65" s="11"/>
      <c r="D65" s="4"/>
      <c r="E65" s="4"/>
    </row>
    <row r="66" spans="1:5" hidden="1">
      <c r="A66" s="16"/>
      <c r="B66" s="16"/>
      <c r="C66" s="16"/>
      <c r="D66" s="17"/>
    </row>
    <row r="67" spans="1:5" hidden="1">
      <c r="A67" s="2" t="s">
        <v>73</v>
      </c>
    </row>
    <row r="68" spans="1:5" hidden="1">
      <c r="A68" s="12" t="s">
        <v>74</v>
      </c>
    </row>
    <row r="69" spans="1:5" ht="45" hidden="1">
      <c r="A69" s="11" t="s">
        <v>38</v>
      </c>
      <c r="B69" s="11" t="s">
        <v>75</v>
      </c>
      <c r="C69" s="11" t="s">
        <v>39</v>
      </c>
      <c r="D69" s="11" t="s">
        <v>76</v>
      </c>
      <c r="E69" s="11" t="s">
        <v>77</v>
      </c>
    </row>
    <row r="70" spans="1:5" hidden="1">
      <c r="A70" s="11"/>
      <c r="B70" s="11"/>
      <c r="C70" s="11"/>
      <c r="D70" s="11"/>
      <c r="E70" s="11"/>
    </row>
    <row r="71" spans="1:5" hidden="1">
      <c r="A71" s="11"/>
      <c r="B71" s="11"/>
      <c r="C71" s="11"/>
      <c r="D71" s="4"/>
      <c r="E71" s="11"/>
    </row>
    <row r="72" spans="1:5" hidden="1">
      <c r="A72" s="4"/>
      <c r="B72" s="4"/>
      <c r="C72" s="4"/>
      <c r="D72" s="4"/>
      <c r="E72" s="4"/>
    </row>
    <row r="73" spans="1:5" hidden="1">
      <c r="A73" s="4"/>
      <c r="B73" s="4"/>
      <c r="C73" s="4"/>
      <c r="D73" s="4"/>
      <c r="E73" s="4"/>
    </row>
    <row r="74" spans="1:5" hidden="1"/>
    <row r="75" spans="1:5" hidden="1">
      <c r="A75" s="12" t="s">
        <v>78</v>
      </c>
    </row>
    <row r="76" spans="1:5" ht="30" hidden="1">
      <c r="A76" s="11" t="s">
        <v>79</v>
      </c>
      <c r="B76" s="11" t="s">
        <v>80</v>
      </c>
      <c r="C76" s="11" t="s">
        <v>81</v>
      </c>
      <c r="D76" s="11" t="s">
        <v>72</v>
      </c>
      <c r="E76" s="4" t="s">
        <v>82</v>
      </c>
    </row>
    <row r="77" spans="1:5" hidden="1">
      <c r="A77" s="11"/>
      <c r="B77" s="11"/>
      <c r="C77" s="11"/>
      <c r="D77" s="11"/>
      <c r="E77" s="7"/>
    </row>
    <row r="78" spans="1:5" hidden="1">
      <c r="A78" s="11"/>
      <c r="B78" s="11"/>
      <c r="C78" s="11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4"/>
      <c r="B80" s="4"/>
      <c r="C80" s="4"/>
      <c r="D80" s="4"/>
      <c r="E80" s="7"/>
    </row>
    <row r="81" spans="1:5" hidden="1">
      <c r="A81" s="17"/>
      <c r="B81" s="17"/>
      <c r="C81" s="17"/>
      <c r="D81" s="17"/>
    </row>
    <row r="82" spans="1:5" hidden="1">
      <c r="A82" s="12" t="s">
        <v>83</v>
      </c>
    </row>
    <row r="83" spans="1:5" hidden="1">
      <c r="A83" s="25" t="s">
        <v>84</v>
      </c>
      <c r="B83" s="25" t="s">
        <v>85</v>
      </c>
      <c r="C83" s="25" t="s">
        <v>39</v>
      </c>
      <c r="D83" s="25" t="s">
        <v>86</v>
      </c>
      <c r="E83" s="25" t="s">
        <v>72</v>
      </c>
    </row>
    <row r="84" spans="1:5" hidden="1">
      <c r="A84" s="25"/>
      <c r="B84" s="25"/>
      <c r="C84" s="25"/>
      <c r="D84" s="25"/>
      <c r="E84" s="25"/>
    </row>
    <row r="85" spans="1:5" hidden="1">
      <c r="A85" s="25"/>
      <c r="B85" s="25"/>
      <c r="C85" s="25"/>
      <c r="D85" s="25"/>
      <c r="E85" s="35"/>
    </row>
    <row r="86" spans="1:5" hidden="1">
      <c r="A86" s="35"/>
      <c r="B86" s="35"/>
      <c r="C86" s="35"/>
      <c r="D86" s="35"/>
      <c r="E86" s="35"/>
    </row>
    <row r="87" spans="1:5" hidden="1">
      <c r="A87" s="36" t="s">
        <v>87</v>
      </c>
      <c r="B87" s="35"/>
      <c r="C87" s="35"/>
      <c r="D87" s="35"/>
      <c r="E87" s="35"/>
    </row>
    <row r="88" spans="1:5" hidden="1">
      <c r="A88" s="35"/>
      <c r="B88" s="35"/>
      <c r="C88" s="35"/>
      <c r="D88" s="35"/>
      <c r="E88" s="26"/>
    </row>
    <row r="89" spans="1:5" hidden="1">
      <c r="A89" s="13" t="s">
        <v>88</v>
      </c>
    </row>
    <row r="90" spans="1:5" hidden="1"/>
    <row r="91" spans="1:5" hidden="1">
      <c r="A91" s="3" t="s">
        <v>89</v>
      </c>
    </row>
    <row r="92" spans="1:5" hidden="1"/>
    <row r="93" spans="1:5" hidden="1">
      <c r="A93" s="3" t="s">
        <v>90</v>
      </c>
    </row>
    <row r="94" spans="1:5" hidden="1">
      <c r="A94" s="14" t="s">
        <v>91</v>
      </c>
      <c r="B94" s="7"/>
      <c r="C94" s="7"/>
    </row>
    <row r="95" spans="1:5" hidden="1">
      <c r="A95" s="14" t="s">
        <v>92</v>
      </c>
      <c r="B95" s="7" t="s">
        <v>39</v>
      </c>
      <c r="C95" s="15" t="s">
        <v>93</v>
      </c>
    </row>
    <row r="96" spans="1:5" ht="45" hidden="1">
      <c r="A96" s="34" t="s">
        <v>170</v>
      </c>
      <c r="B96" s="34" t="s">
        <v>169</v>
      </c>
      <c r="C96" s="7"/>
    </row>
    <row r="97" spans="1:3" ht="67.5" hidden="1">
      <c r="A97" s="34" t="s">
        <v>168</v>
      </c>
      <c r="B97" s="34" t="s">
        <v>167</v>
      </c>
      <c r="C97" s="7"/>
    </row>
    <row r="98" spans="1:3" ht="78.75" hidden="1">
      <c r="A98" s="34" t="s">
        <v>166</v>
      </c>
      <c r="B98" s="34" t="s">
        <v>165</v>
      </c>
      <c r="C98" s="7"/>
    </row>
    <row r="99" spans="1:3" hidden="1">
      <c r="A99" s="14"/>
      <c r="B99" s="7"/>
      <c r="C99" s="7"/>
    </row>
    <row r="100" spans="1:3" hidden="1">
      <c r="A100" s="14" t="s">
        <v>94</v>
      </c>
      <c r="B100" s="7"/>
      <c r="C100" s="7"/>
    </row>
    <row r="101" spans="1:3" hidden="1">
      <c r="A101" s="14" t="s">
        <v>92</v>
      </c>
      <c r="B101" s="7" t="s">
        <v>39</v>
      </c>
      <c r="C101" s="15" t="s">
        <v>93</v>
      </c>
    </row>
    <row r="102" spans="1:3" ht="45" hidden="1">
      <c r="A102" s="34" t="s">
        <v>164</v>
      </c>
      <c r="B102" s="34" t="s">
        <v>163</v>
      </c>
      <c r="C102" s="7"/>
    </row>
    <row r="103" spans="1:3" ht="45" hidden="1">
      <c r="A103" s="34" t="s">
        <v>162</v>
      </c>
      <c r="B103" s="34" t="s">
        <v>152</v>
      </c>
      <c r="C103" s="7"/>
    </row>
    <row r="104" spans="1:3" ht="45" hidden="1">
      <c r="A104" s="34" t="s">
        <v>161</v>
      </c>
      <c r="B104" s="34" t="s">
        <v>152</v>
      </c>
      <c r="C104" s="7"/>
    </row>
    <row r="105" spans="1:3" ht="45" hidden="1">
      <c r="A105" s="34" t="s">
        <v>160</v>
      </c>
      <c r="B105" s="34" t="s">
        <v>144</v>
      </c>
      <c r="C105" s="7"/>
    </row>
    <row r="106" spans="1:3" ht="22.5" hidden="1">
      <c r="A106" s="34" t="s">
        <v>159</v>
      </c>
      <c r="B106" s="34" t="s">
        <v>158</v>
      </c>
      <c r="C106" s="7"/>
    </row>
    <row r="107" spans="1:3" ht="45" hidden="1">
      <c r="A107" s="34" t="s">
        <v>157</v>
      </c>
      <c r="B107" s="34" t="s">
        <v>152</v>
      </c>
      <c r="C107" s="7"/>
    </row>
    <row r="108" spans="1:3" ht="45" hidden="1">
      <c r="A108" s="34" t="s">
        <v>156</v>
      </c>
      <c r="B108" s="34" t="s">
        <v>144</v>
      </c>
      <c r="C108" s="7"/>
    </row>
    <row r="109" spans="1:3" ht="33.75" hidden="1">
      <c r="A109" s="34" t="s">
        <v>155</v>
      </c>
      <c r="B109" s="34" t="s">
        <v>154</v>
      </c>
      <c r="C109" s="7"/>
    </row>
    <row r="110" spans="1:3" ht="22.5" hidden="1">
      <c r="A110" s="34" t="s">
        <v>153</v>
      </c>
      <c r="B110" s="34" t="s">
        <v>152</v>
      </c>
      <c r="C110" s="7"/>
    </row>
    <row r="111" spans="1:3" ht="22.5" hidden="1">
      <c r="A111" s="34" t="s">
        <v>151</v>
      </c>
      <c r="B111" s="34" t="s">
        <v>150</v>
      </c>
      <c r="C111" s="7"/>
    </row>
    <row r="112" spans="1:3" ht="22.5" hidden="1">
      <c r="A112" s="34" t="s">
        <v>149</v>
      </c>
      <c r="B112" s="34" t="s">
        <v>148</v>
      </c>
      <c r="C112" s="7"/>
    </row>
    <row r="113" spans="1:3" ht="22.5" hidden="1">
      <c r="A113" s="34" t="s">
        <v>147</v>
      </c>
      <c r="B113" s="34" t="s">
        <v>146</v>
      </c>
      <c r="C113" s="7"/>
    </row>
    <row r="114" spans="1:3" ht="22.5" hidden="1">
      <c r="A114" s="34" t="s">
        <v>145</v>
      </c>
      <c r="B114" s="34" t="s">
        <v>144</v>
      </c>
      <c r="C114" s="7"/>
    </row>
    <row r="115" spans="1:3" hidden="1">
      <c r="A115" s="33" t="s">
        <v>95</v>
      </c>
      <c r="B115" s="7"/>
      <c r="C115" s="7"/>
    </row>
    <row r="116" spans="1:3" hidden="1">
      <c r="A116" s="14" t="s">
        <v>92</v>
      </c>
      <c r="B116" s="7" t="s">
        <v>39</v>
      </c>
      <c r="C116" s="15" t="s">
        <v>93</v>
      </c>
    </row>
    <row r="117" spans="1:3" hidden="1">
      <c r="A117" s="14"/>
      <c r="B117" s="7"/>
      <c r="C117" s="7"/>
    </row>
    <row r="118" spans="1:3" hidden="1">
      <c r="A118" s="14" t="s">
        <v>96</v>
      </c>
      <c r="B118" s="7"/>
      <c r="C118" s="7"/>
    </row>
    <row r="119" spans="1:3" hidden="1">
      <c r="A119" s="14" t="s">
        <v>92</v>
      </c>
      <c r="B119" s="7" t="s">
        <v>39</v>
      </c>
      <c r="C119" s="15" t="s">
        <v>93</v>
      </c>
    </row>
    <row r="120" spans="1:3" ht="15" hidden="1" customHeight="1">
      <c r="A120" s="13"/>
    </row>
    <row r="121" spans="1:3" hidden="1">
      <c r="A121" s="3" t="s">
        <v>97</v>
      </c>
    </row>
    <row r="122" spans="1:3" hidden="1">
      <c r="A122" s="18" t="s">
        <v>4</v>
      </c>
      <c r="B122" s="4" t="s">
        <v>98</v>
      </c>
      <c r="C122" s="15" t="s">
        <v>99</v>
      </c>
    </row>
    <row r="123" spans="1:3" ht="56.25" hidden="1">
      <c r="A123" s="32" t="s">
        <v>143</v>
      </c>
      <c r="B123" s="31" t="s">
        <v>142</v>
      </c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4"/>
      <c r="B127" s="7"/>
      <c r="C127" s="7"/>
    </row>
    <row r="128" spans="1:3" hidden="1">
      <c r="A128" s="13"/>
    </row>
    <row r="129" spans="1:7" hidden="1">
      <c r="A129" s="3" t="s">
        <v>100</v>
      </c>
    </row>
    <row r="130" spans="1:7">
      <c r="A130" s="95"/>
      <c r="B130" s="95"/>
      <c r="C130" s="95"/>
      <c r="D130" s="95"/>
      <c r="E130" s="95"/>
      <c r="F130" s="95"/>
    </row>
    <row r="131" spans="1:7">
      <c r="A131" s="95"/>
      <c r="B131" s="95"/>
      <c r="C131" s="95"/>
      <c r="D131" s="95"/>
      <c r="E131" s="95"/>
      <c r="F131" s="95"/>
      <c r="G131" s="49"/>
    </row>
    <row r="132" spans="1:7">
      <c r="A132" s="95"/>
      <c r="B132" s="95"/>
      <c r="C132" s="95"/>
      <c r="D132" s="95"/>
      <c r="E132" s="95"/>
      <c r="F132" s="95"/>
      <c r="G132" s="49"/>
    </row>
    <row r="133" spans="1:7">
      <c r="A133" s="95"/>
      <c r="B133" s="95"/>
      <c r="C133" s="95"/>
      <c r="D133" s="95"/>
      <c r="E133" s="95"/>
      <c r="F133" s="95"/>
    </row>
    <row r="134" spans="1:7">
      <c r="A134" s="95"/>
      <c r="B134" s="95"/>
      <c r="C134" s="95"/>
      <c r="D134" s="95"/>
      <c r="E134" s="95"/>
      <c r="F134" s="95"/>
    </row>
    <row r="135" spans="1:7">
      <c r="A135" s="95"/>
      <c r="B135" s="95"/>
      <c r="C135" s="95"/>
      <c r="D135" s="95"/>
      <c r="E135" s="95"/>
      <c r="F135" s="95"/>
    </row>
    <row r="136" spans="1:7">
      <c r="A136" s="95"/>
      <c r="B136" s="95"/>
      <c r="C136" s="95"/>
      <c r="D136" s="95"/>
      <c r="E136" s="95"/>
      <c r="F136" s="95"/>
    </row>
    <row r="137" spans="1:7">
      <c r="A137" s="95"/>
      <c r="B137" s="95"/>
      <c r="C137" s="95"/>
      <c r="D137" s="95"/>
      <c r="E137" s="95"/>
      <c r="F137" s="95"/>
    </row>
    <row r="138" spans="1:7">
      <c r="A138" s="95"/>
      <c r="B138" s="95"/>
      <c r="C138" s="95"/>
      <c r="D138" s="95"/>
      <c r="E138" s="95"/>
      <c r="F138" s="95"/>
    </row>
    <row r="179" spans="1:11" ht="21">
      <c r="A179" s="117" t="s">
        <v>184</v>
      </c>
      <c r="B179" s="117"/>
      <c r="C179" s="117"/>
      <c r="D179" s="117"/>
      <c r="E179" s="117"/>
      <c r="F179" s="117"/>
      <c r="G179" s="77"/>
      <c r="H179" s="77"/>
      <c r="I179" s="77"/>
      <c r="J179" s="77"/>
      <c r="K179" s="77"/>
    </row>
    <row r="180" spans="1:11" ht="15.75">
      <c r="A180" s="118" t="s">
        <v>243</v>
      </c>
      <c r="B180" s="118"/>
      <c r="C180" s="118"/>
      <c r="D180" s="118"/>
      <c r="E180" s="118"/>
      <c r="F180" s="118"/>
      <c r="G180" s="78"/>
      <c r="H180" s="78"/>
      <c r="I180" s="78"/>
      <c r="J180" s="78"/>
      <c r="K180" s="78"/>
    </row>
  </sheetData>
  <mergeCells count="16">
    <mergeCell ref="A179:F179"/>
    <mergeCell ref="A180:F180"/>
    <mergeCell ref="A1:H1"/>
    <mergeCell ref="A130:F138"/>
    <mergeCell ref="C9:F9"/>
    <mergeCell ref="A11:F11"/>
    <mergeCell ref="A26:A32"/>
    <mergeCell ref="G26:G60"/>
    <mergeCell ref="A33:A42"/>
    <mergeCell ref="A43:A49"/>
    <mergeCell ref="A50:A53"/>
    <mergeCell ref="A54:A56"/>
    <mergeCell ref="A57:A59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EJECUCIÒN NOVIEMBR'!$F$4</f>
        <v>1986828651</v>
      </c>
      <c r="C46" s="4">
        <f>+'PROGRAMAS EN EJECUCIÒN NOVIEMBR'!$G$4</f>
        <v>6</v>
      </c>
      <c r="D46" s="64">
        <f>+B46/B49</f>
        <v>0.27313400216894829</v>
      </c>
    </row>
    <row r="47" spans="1:4">
      <c r="A47" s="7" t="s">
        <v>191</v>
      </c>
      <c r="B47" s="72">
        <f>+'PROGRAMAS EN EJECUCIÒN NOVIEMBR'!$F$5</f>
        <v>4176300348</v>
      </c>
      <c r="C47" s="4">
        <f>+'PROGRAMAS EN EJECUCIÒN NOVIEMBR'!$G$5</f>
        <v>14</v>
      </c>
      <c r="D47" s="64">
        <f>+B47/B49</f>
        <v>0.57412581992648715</v>
      </c>
    </row>
    <row r="48" spans="1:4">
      <c r="A48" s="7" t="s">
        <v>192</v>
      </c>
      <c r="B48" s="72">
        <f>+'PROGRAMAS EN EJECUCIÒN NOVIEMBR'!$F$6</f>
        <v>1111061088</v>
      </c>
      <c r="C48" s="4">
        <f>+'PROGRAMAS EN EJECUCIÒN NOVIEMBR'!$G$6</f>
        <v>10</v>
      </c>
      <c r="D48" s="64">
        <f>+B48/B49</f>
        <v>0.15274017790456457</v>
      </c>
    </row>
    <row r="49" spans="1:2">
      <c r="A49" s="73" t="s">
        <v>241</v>
      </c>
      <c r="B49" s="76">
        <f>SUM(B46:B48)</f>
        <v>7274190087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7"/>
  <sheetViews>
    <sheetView topLeftCell="A13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7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8" t="s">
        <v>228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EJECUCIÒN NOVIEMBR'!$D$26</f>
        <v>47716120314</v>
      </c>
      <c r="D31" s="49">
        <f>+'PROGRAMAS EN EJECUCIÒN NOVIEMBR'!$E$26</f>
        <v>4111497920</v>
      </c>
      <c r="E31" s="49">
        <f>+C31-D31</f>
        <v>43604622394</v>
      </c>
    </row>
    <row r="32" spans="1:5">
      <c r="A32" s="17">
        <f>+[1]Hoja1!A105</f>
        <v>200</v>
      </c>
      <c r="B32" s="74" t="s">
        <v>176</v>
      </c>
      <c r="C32" s="49">
        <f>+'PROGRAMAS EN EJECUCIÒN NOVIEMBR'!$D$33</f>
        <v>20289667202</v>
      </c>
      <c r="D32" s="49">
        <f>+'PROGRAMAS EN EJECUCIÒN NOVIEMBR'!$E$33</f>
        <v>2357679480</v>
      </c>
      <c r="E32" s="49">
        <f t="shared" ref="E32:E36" si="0">+C32-D32</f>
        <v>17931987722</v>
      </c>
    </row>
    <row r="33" spans="1:5">
      <c r="A33" s="17">
        <f>+[1]Hoja1!A113</f>
        <v>300</v>
      </c>
      <c r="B33" s="74" t="s">
        <v>178</v>
      </c>
      <c r="C33" s="49">
        <f>+'PROGRAMAS EN EJECUCIÒN NOVIEMBR'!$D$43</f>
        <v>4124472625</v>
      </c>
      <c r="D33" s="49">
        <f>+'PROGRAMAS EN EJECUCIÒN NOVIEMBR'!E43</f>
        <v>476024054</v>
      </c>
      <c r="E33" s="49">
        <f t="shared" si="0"/>
        <v>3648448571</v>
      </c>
    </row>
    <row r="34" spans="1:5">
      <c r="A34" s="17">
        <f>+[1]Hoja1!A121</f>
        <v>500</v>
      </c>
      <c r="B34" s="74" t="s">
        <v>181</v>
      </c>
      <c r="C34" s="49">
        <f>+'PROGRAMAS EN EJECUCIÒN NOVIEMBR'!$D$50</f>
        <v>3230670120</v>
      </c>
      <c r="D34" s="49">
        <f>+'PROGRAMAS EN EJECUCIÒN NOVIEMBR'!E50</f>
        <v>312634860</v>
      </c>
      <c r="E34" s="49">
        <f t="shared" si="0"/>
        <v>2918035260</v>
      </c>
    </row>
    <row r="35" spans="1:5">
      <c r="A35" s="17">
        <f>+[1]Hoja1!A126</f>
        <v>800</v>
      </c>
      <c r="B35" s="74" t="s">
        <v>179</v>
      </c>
      <c r="C35" s="49">
        <f>+'PROGRAMAS EN EJECUCIÒN NOVIEMBR'!$D$54</f>
        <v>223725000</v>
      </c>
      <c r="D35" s="49">
        <f>+'PROGRAMAS EN EJECUCIÒN NOVIEMBR'!E54</f>
        <v>16250000</v>
      </c>
      <c r="E35" s="49">
        <f t="shared" si="0"/>
        <v>207475000</v>
      </c>
    </row>
    <row r="36" spans="1:5">
      <c r="A36" s="17">
        <f>+[1]Hoja1!A128</f>
        <v>900</v>
      </c>
      <c r="B36" s="74" t="s">
        <v>180</v>
      </c>
      <c r="C36" s="49">
        <f>+'PROGRAMAS EN EJECUCIÒN NOVIEMBR'!$D$57</f>
        <v>300839899</v>
      </c>
      <c r="D36" s="49">
        <f>+'PROGRAMAS EN EJECUCIÒN NOVIEMBR'!E57</f>
        <v>103773</v>
      </c>
      <c r="E36" s="49">
        <f t="shared" si="0"/>
        <v>300736126</v>
      </c>
    </row>
    <row r="37" spans="1:5">
      <c r="C37" s="75">
        <f>SUM(C31:C36)</f>
        <v>75885495160</v>
      </c>
      <c r="D37" s="75">
        <f>SUM(D31:D36)</f>
        <v>7274190087</v>
      </c>
      <c r="E37" s="75">
        <f t="shared" ref="E37" si="1">SUM(E31:E36)</f>
        <v>68611305073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EJECUCIÒN NOVIEMBR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2023-12-14T19:22:54Z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