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Z:\PRESUPUESTO\10. DIRECCIÓN DE ANTICORRUPCIÓN\Programas en ejecución\2023\"/>
    </mc:Choice>
  </mc:AlternateContent>
  <xr:revisionPtr revIDLastSave="0" documentId="13_ncr:1_{8E6AD695-0DD3-40A2-8CFB-3AD4E2124851}" xr6:coauthVersionLast="47" xr6:coauthVersionMax="47" xr10:uidLastSave="{00000000-0000-0000-0000-000000000000}"/>
  <bookViews>
    <workbookView xWindow="-120" yWindow="-120" windowWidth="15600" windowHeight="11160" firstSheet="3" activeTab="3" xr2:uid="{00000000-000D-0000-FFFF-FFFF00000000}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ÒN SETIEMBR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D50" i="4" l="1"/>
  <c r="D26" i="4"/>
  <c r="F40" i="4"/>
  <c r="F35" i="4"/>
  <c r="F31" i="4"/>
  <c r="F57" i="4" l="1"/>
  <c r="E56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8" i="4"/>
  <c r="D56" i="4"/>
  <c r="C36" i="6" s="1"/>
  <c r="E36" i="6" s="1"/>
  <c r="F55" i="4"/>
  <c r="F54" i="4" s="1"/>
  <c r="E54" i="4"/>
  <c r="D35" i="6" s="1"/>
  <c r="D54" i="4"/>
  <c r="C35" i="6" s="1"/>
  <c r="F53" i="4"/>
  <c r="F50" i="4" s="1"/>
  <c r="F52" i="4"/>
  <c r="E50" i="4"/>
  <c r="D34" i="6" s="1"/>
  <c r="F49" i="4"/>
  <c r="F48" i="4"/>
  <c r="F47" i="4"/>
  <c r="F46" i="4"/>
  <c r="F45" i="4"/>
  <c r="F44" i="4"/>
  <c r="E43" i="4"/>
  <c r="D33" i="6" s="1"/>
  <c r="D43" i="4"/>
  <c r="C33" i="6" s="1"/>
  <c r="F42" i="4"/>
  <c r="F41" i="4"/>
  <c r="F39" i="4"/>
  <c r="F38" i="4"/>
  <c r="F37" i="4"/>
  <c r="F36" i="4"/>
  <c r="F34" i="4"/>
  <c r="E33" i="4"/>
  <c r="D32" i="6" s="1"/>
  <c r="D33" i="4"/>
  <c r="C32" i="6" s="1"/>
  <c r="F32" i="4"/>
  <c r="F30" i="4"/>
  <c r="F29" i="4"/>
  <c r="F28" i="4"/>
  <c r="F27" i="4"/>
  <c r="E26" i="4"/>
  <c r="D31" i="6" s="1"/>
  <c r="C31" i="6"/>
  <c r="F33" i="4" l="1"/>
  <c r="F26" i="4"/>
  <c r="E35" i="6"/>
  <c r="E33" i="6"/>
  <c r="F56" i="4"/>
  <c r="D47" i="5"/>
  <c r="D48" i="5"/>
  <c r="F43" i="4"/>
  <c r="E31" i="6"/>
  <c r="D37" i="6"/>
  <c r="D59" i="4"/>
  <c r="C34" i="6"/>
  <c r="E34" i="6" s="1"/>
  <c r="E32" i="6"/>
  <c r="D46" i="5"/>
  <c r="E59" i="4"/>
  <c r="C46" i="3"/>
  <c r="C47" i="3"/>
  <c r="C48" i="3"/>
  <c r="E37" i="6" l="1"/>
  <c r="C37" i="6"/>
  <c r="F59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<sst xmlns="http://schemas.openxmlformats.org/spreadsheetml/2006/main" count="490" uniqueCount="249">
  <si>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</si>
  <si>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</si>
  <si>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</si>
  <si>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</si>
  <si>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</si>
  <si>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</si>
  <si>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</si>
  <si>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</si>
  <si>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</si>
  <si>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</si>
  <si>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</si>
  <si>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</si>
  <si>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</si>
  <si>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</si>
  <si>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</si>
  <si>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</si>
  <si>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</si>
  <si>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</si>
  <si>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</si>
  <si>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</si>
  <si>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</si>
  <si>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</si>
  <si>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</si>
  <si>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</si>
  <si>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</si>
  <si>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</si>
  <si>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</si>
  <si>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</si>
  <si>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</si>
  <si>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</si>
  <si>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</si>
  <si>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</si>
  <si>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</si>
  <si>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</si>
  <si>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</si>
  <si>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</si>
  <si>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</si>
  <si>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</si>
  <si>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</si>
  <si>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</si>
  <si>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</si>
  <si>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</si>
  <si>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</si>
  <si>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</si>
  <si>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</si>
  <si>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</si>
  <si>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</si>
  <si>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</si>
  <si>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</si>
  <si>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</si>
  <si>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</si>
  <si>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</si>
  <si>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</si>
  <si>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</si>
  <si>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</si>
  <si>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</si>
  <si>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</si>
  <si>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</si>
  <si>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</si>
  <si>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</si>
  <si>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</si>
  <si>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</si>
  <si>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</si>
  <si>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</si>
  <si>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</si>
  <si>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</si>
  <si>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</si>
  <si>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</si>
  <si>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</si>
  <si>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</si>
  <si>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</si>
  <si>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</si>
  <si>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</si>
  <si>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</si>
  <si>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</si>
  <si>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</si>
  <si>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</si>
  <si>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</si>
  <si>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</si>
  <si>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</si>
  <si>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</si>
  <si>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</si>
  <si>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</si>
  <si>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</si>
  <si>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</si>
  <si>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</si>
  <si>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</si>
  <si>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</si>
  <si>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</si>
  <si>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</si>
  <si>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</si>
  <si>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</si>
  <si>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</si>
  <si>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</si>
  <si>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</si>
  <si>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</si>
  <si>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</si>
  <si>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</si>
  <si>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</si>
  <si>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</si>
  <si>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</si>
  <si>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</si>
  <si>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</si>
  <si>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</si>
  <si>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</si>
  <si>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</si>
  <si>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</si>
  <si>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</si>
  <si>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</si>
  <si>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</si>
  <si>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</si>
  <si>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</si>
  <si>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</si>
  <si>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</si>
  <si>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</si>
  <si>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</si>
  <si>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</si>
  <si>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</si>
  <si>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</si>
  <si>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</si>
  <si>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</si>
  <si>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</si>
  <si>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</si>
  <si>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</si>
  <si>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</si>
  <si>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</si>
  <si>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</si>
  <si>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</si>
  <si>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</si>
  <si>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</si>
  <si>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</si>
  <si>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</si>
  <si>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</si>
  <si>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</si>
  <si>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</si>
  <si>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</si>
  <si>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</si>
  <si>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</si>
  <si>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</si>
  <si>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</si>
  <si>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</si>
  <si>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</si>
  <si>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</si>
  <si>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</si>
  <si>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</si>
  <si>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</si>
  <si>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</si>
  <si>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</si>
  <si>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</si>
  <si>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</si>
  <si>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</si>
  <si>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</si>
  <si>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</si>
  <si>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</si>
  <si>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</si>
  <si>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</si>
  <si>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</si>
  <si>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</si>
  <si>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</si>
  <si>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</si>
  <si>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</si>
  <si>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</si>
  <si>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</si>
  <si>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</si>
  <si>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</si>
  <si>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</si>
  <si>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</si>
  <si>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</si>
  <si>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</si>
  <si>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</si>
  <si>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</si>
  <si>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</si>
  <si>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</si>
  <si>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</si>
  <si>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</si>
  <si>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</si>
  <si>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</si>
  <si>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</si>
  <si>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</si>
  <si>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</si>
  <si>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</si>
  <si>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</si>
  <si>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</si>
  <si>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</si>
  <si>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</si>
  <si>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</si>
  <si>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</si>
  <si>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</si>
  <si>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</si>
  <si>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</si>
  <si>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</si>
  <si>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</si>
  <si>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</si>
  <si>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</si>
  <si>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</si>
  <si>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</si>
  <si>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</si>
  <si>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</si>
  <si>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</si>
  <si>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</si>
  <si>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</si>
  <si>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</si>
  <si>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</si>
  <si>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</si>
  <si>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</si>
  <si>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</si>
  <si>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</si>
  <si>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</si>
  <si>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</si>
  <si>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</si>
  <si>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</si>
  <si>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</si>
  <si>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</si>
  <si>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</si>
  <si>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</si>
  <si>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</si>
  <si>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</si>
  <si>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</si>
  <si>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</si>
  <si>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</si>
  <si>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</si>
  <si>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</si>
  <si>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</si>
  <si>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</si>
  <si>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</si>
  <si>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</si>
  <si>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</si>
  <si>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</si>
  <si>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</si>
  <si>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</si>
  <si>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</si>
  <si>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</si>
  <si>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</si>
  <si>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</si>
  <si>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</si>
  <si>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</si>
  <si>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</si>
  <si>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</si>
  <si>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</si>
  <si>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</si>
  <si>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</si>
  <si>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</si>
  <si>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FONDOS DE RESERVAS ESPECIALES</t>
  </si>
  <si>
    <t>EJECUCIÓN PRESUPUESTARIA DE GASTOS (ENERO 2023)</t>
  </si>
  <si>
    <t>TRANSPORTE Y ALMACENAJE</t>
  </si>
  <si>
    <t>SERVICIO SOCIAL</t>
  </si>
  <si>
    <t>ADQUISICIONES DE MAQ, EQUIPOS Y HERRA EN GRAL</t>
  </si>
  <si>
    <t>REPORTE DE EJECUCIÓN PRESUPUESTARIA (SETIEMBRE) DEL SIARE/SIAF</t>
  </si>
  <si>
    <t xml:space="preserve">  4.265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</si>
</sst>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3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9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4" fillId="4" borderId="1" xfId="0" applyFont="1" applyFill="1" applyBorder="1" applyAlignment="1"/>
    <xf numFmtId="3" fontId="24" fillId="4" borderId="1" xfId="0" applyNumberFormat="1" applyFont="1" applyFill="1" applyBorder="1" applyAlignment="1"/>
    <xf numFmtId="0" fontId="24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164" fontId="0" fillId="4" borderId="1" xfId="2" applyFont="1" applyFill="1" applyBorder="1" applyAlignment="1">
      <alignment vertical="center"/>
    </xf>
    <xf numFmtId="164" fontId="0" fillId="0" borderId="1" xfId="2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3" fontId="2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164" fontId="0" fillId="0" borderId="1" xfId="4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3" fillId="0" borderId="0" xfId="0" applyNumberFormat="1" applyFont="1">
      <alignment vertical="center"/>
    </xf>
    <xf numFmtId="164" fontId="13" fillId="0" borderId="0" xfId="0" applyNumberFormat="1" applyFont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2" fillId="4" borderId="1" xfId="0" applyFont="1" applyFill="1" applyBorder="1" applyAlignment="1"/>
    <xf numFmtId="0" fontId="37" fillId="4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4" borderId="2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</cellXfs>
  <cellStyles count="6">
    <cellStyle name="Hipervínculo" xfId="1" builtinId="8"/>
    <cellStyle name="Millares [0]" xfId="2" builtinId="6"/>
    <cellStyle name="Millares [0] 2" xfId="4" xr:uid="{00000000-0005-0000-0000-000002000000}"/>
    <cellStyle name="Normal" xfId="0" builtinId="0"/>
    <cellStyle name="Porcentaje" xfId="3" builtinId="5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0-43C5-9571-36620D75D002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70-43C5-9571-36620D75D002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70-43C5-9571-36620D75D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 * #,##0_ ;_ * \-#,##0_ ;_ * "-"_ ;_ @_ 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05-4D5F-94BC-9888B05B6E5C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5-4D5F-94BC-9888B05B6E5C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05-4D5F-94BC-9888B05B6E5C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5-4D5F-94BC-9888B05B6E5C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05-4D5F-94BC-9888B05B6E5C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74080"/>
        <c:axId val="140175616"/>
      </c:barChart>
      <c:catAx>
        <c:axId val="14017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175616"/>
        <c:crosses val="autoZero"/>
        <c:auto val="1"/>
        <c:lblAlgn val="ctr"/>
        <c:lblOffset val="100"/>
        <c:noMultiLvlLbl val="0"/>
      </c:catAx>
      <c:valAx>
        <c:axId val="140175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17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2240019180</c:v>
                </c:pt>
                <c:pt idx="1">
                  <c:v>1745769712</c:v>
                </c:pt>
                <c:pt idx="2">
                  <c:v>521912413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47706120314</c:v>
                </c:pt>
                <c:pt idx="1">
                  <c:v>21606648856</c:v>
                </c:pt>
                <c:pt idx="2">
                  <c:v>3536935730</c:v>
                </c:pt>
                <c:pt idx="3">
                  <c:v>2524950361</c:v>
                </c:pt>
                <c:pt idx="4">
                  <c:v>200000000</c:v>
                </c:pt>
                <c:pt idx="5">
                  <c:v>300839899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3139852190</c:v>
                </c:pt>
                <c:pt idx="1">
                  <c:v>1165659424</c:v>
                </c:pt>
                <c:pt idx="2">
                  <c:v>199890356</c:v>
                </c:pt>
                <c:pt idx="3">
                  <c:v>0</c:v>
                </c:pt>
                <c:pt idx="4">
                  <c:v>0</c:v>
                </c:pt>
                <c:pt idx="5">
                  <c:v>2299335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44566268124</c:v>
                </c:pt>
                <c:pt idx="1">
                  <c:v>20440989432</c:v>
                </c:pt>
                <c:pt idx="2">
                  <c:v>3337045374</c:v>
                </c:pt>
                <c:pt idx="3">
                  <c:v>2524950361</c:v>
                </c:pt>
                <c:pt idx="4">
                  <c:v>200000000</c:v>
                </c:pt>
                <c:pt idx="5">
                  <c:v>298540564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37696"/>
        <c:axId val="182640000"/>
      </c:barChart>
      <c:catAx>
        <c:axId val="1826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640000"/>
        <c:crosses val="autoZero"/>
        <c:auto val="1"/>
        <c:lblAlgn val="ctr"/>
        <c:lblOffset val="100"/>
        <c:noMultiLvlLbl val="0"/>
      </c:catAx>
      <c:valAx>
        <c:axId val="182640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63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2240019180</c:v>
                </c:pt>
                <c:pt idx="1">
                  <c:v>1745769712</c:v>
                </c:pt>
                <c:pt idx="2">
                  <c:v>521912413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47706120314</c:v>
                </c:pt>
                <c:pt idx="1">
                  <c:v>21606648856</c:v>
                </c:pt>
                <c:pt idx="2">
                  <c:v>3536935730</c:v>
                </c:pt>
                <c:pt idx="3">
                  <c:v>2524950361</c:v>
                </c:pt>
                <c:pt idx="4">
                  <c:v>200000000</c:v>
                </c:pt>
                <c:pt idx="5">
                  <c:v>300839899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3139852190</c:v>
                </c:pt>
                <c:pt idx="1">
                  <c:v>1165659424</c:v>
                </c:pt>
                <c:pt idx="2">
                  <c:v>199890356</c:v>
                </c:pt>
                <c:pt idx="3">
                  <c:v>0</c:v>
                </c:pt>
                <c:pt idx="4">
                  <c:v>0</c:v>
                </c:pt>
                <c:pt idx="5">
                  <c:v>2299335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44566268124</c:v>
                </c:pt>
                <c:pt idx="1">
                  <c:v>20440989432</c:v>
                </c:pt>
                <c:pt idx="2">
                  <c:v>3337045374</c:v>
                </c:pt>
                <c:pt idx="3">
                  <c:v>2524950361</c:v>
                </c:pt>
                <c:pt idx="4">
                  <c:v>200000000</c:v>
                </c:pt>
                <c:pt idx="5">
                  <c:v>298540564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71424"/>
        <c:axId val="141681408"/>
      </c:barChart>
      <c:catAx>
        <c:axId val="14167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681408"/>
        <c:crosses val="autoZero"/>
        <c:auto val="1"/>
        <c:lblAlgn val="ctr"/>
        <c:lblOffset val="100"/>
        <c:noMultiLvlLbl val="0"/>
      </c:catAx>
      <c:valAx>
        <c:axId val="141681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67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4</xdr:col>
      <xdr:colOff>1700893</xdr:colOff>
      <xdr:row>170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5</xdr:col>
      <xdr:colOff>1673677</xdr:colOff>
      <xdr:row>207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13.%20DIRECCI&#211;N%20DE%20ANTICORRUPCI&#211;N/Programas%20en%20ejecuci&#243;n/13.%20DIRECCI&#211;N%20DE%20ANTICORRUPCI&#211;N/Rendici&#243;n%20de%20cuentas/2022/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2" t="s">
        <v>0</v>
      </c>
      <c r="B3" s="82"/>
      <c r="C3" s="82"/>
      <c r="D3" s="82"/>
      <c r="E3" s="82"/>
      <c r="F3" s="82"/>
      <c r="G3" s="82"/>
      <c r="H3" s="82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4" t="s">
        <v>102</v>
      </c>
      <c r="B9" s="85"/>
      <c r="C9" s="85"/>
      <c r="D9" s="85"/>
      <c r="E9" s="85"/>
      <c r="F9" s="85"/>
      <c r="G9" s="85"/>
      <c r="H9" s="86"/>
    </row>
    <row r="10" spans="1:8">
      <c r="A10" s="87"/>
      <c r="B10" s="88"/>
      <c r="C10" s="88"/>
      <c r="D10" s="88"/>
      <c r="E10" s="88"/>
      <c r="F10" s="88"/>
      <c r="G10" s="88"/>
      <c r="H10" s="89"/>
    </row>
    <row r="11" spans="1:8">
      <c r="A11" s="87"/>
      <c r="B11" s="88"/>
      <c r="C11" s="88"/>
      <c r="D11" s="88"/>
      <c r="E11" s="88"/>
      <c r="F11" s="88"/>
      <c r="G11" s="88"/>
      <c r="H11" s="89"/>
    </row>
    <row r="12" spans="1:8">
      <c r="A12" s="87"/>
      <c r="B12" s="88"/>
      <c r="C12" s="88"/>
      <c r="D12" s="88"/>
      <c r="E12" s="88"/>
      <c r="F12" s="88"/>
      <c r="G12" s="88"/>
      <c r="H12" s="89"/>
    </row>
    <row r="13" spans="1:8">
      <c r="A13" s="87"/>
      <c r="B13" s="88"/>
      <c r="C13" s="88"/>
      <c r="D13" s="88"/>
      <c r="E13" s="88"/>
      <c r="F13" s="88"/>
      <c r="G13" s="88"/>
      <c r="H13" s="89"/>
    </row>
    <row r="14" spans="1:8">
      <c r="A14" s="90"/>
      <c r="B14" s="91"/>
      <c r="C14" s="91"/>
      <c r="D14" s="91"/>
      <c r="E14" s="91"/>
      <c r="F14" s="91"/>
      <c r="G14" s="91"/>
      <c r="H14" s="92"/>
    </row>
    <row r="16" spans="1:8">
      <c r="A16" s="1" t="s">
        <v>3</v>
      </c>
    </row>
    <row r="17" spans="1:8">
      <c r="A17" s="93" t="s">
        <v>103</v>
      </c>
      <c r="B17" s="85"/>
      <c r="C17" s="85"/>
      <c r="D17" s="85"/>
      <c r="E17" s="85"/>
      <c r="F17" s="85"/>
      <c r="G17" s="85"/>
      <c r="H17" s="86"/>
    </row>
    <row r="18" spans="1:8">
      <c r="A18" s="87"/>
      <c r="B18" s="88"/>
      <c r="C18" s="88"/>
      <c r="D18" s="88"/>
      <c r="E18" s="88"/>
      <c r="F18" s="88"/>
      <c r="G18" s="88"/>
      <c r="H18" s="89"/>
    </row>
    <row r="19" spans="1:8">
      <c r="A19" s="87"/>
      <c r="B19" s="88"/>
      <c r="C19" s="88"/>
      <c r="D19" s="88"/>
      <c r="E19" s="88"/>
      <c r="F19" s="88"/>
      <c r="G19" s="88"/>
      <c r="H19" s="89"/>
    </row>
    <row r="20" spans="1:8">
      <c r="A20" s="87"/>
      <c r="B20" s="88"/>
      <c r="C20" s="88"/>
      <c r="D20" s="88"/>
      <c r="E20" s="88"/>
      <c r="F20" s="88"/>
      <c r="G20" s="88"/>
      <c r="H20" s="89"/>
    </row>
    <row r="21" spans="1:8">
      <c r="A21" s="87"/>
      <c r="B21" s="88"/>
      <c r="C21" s="88"/>
      <c r="D21" s="88"/>
      <c r="E21" s="88"/>
      <c r="F21" s="88"/>
      <c r="G21" s="88"/>
      <c r="H21" s="89"/>
    </row>
    <row r="22" spans="1:8" ht="6" customHeight="1">
      <c r="A22" s="90"/>
      <c r="B22" s="91"/>
      <c r="C22" s="91"/>
      <c r="D22" s="91"/>
      <c r="E22" s="91"/>
      <c r="F22" s="91"/>
      <c r="G22" s="91"/>
      <c r="H22" s="92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5" t="s">
        <v>141</v>
      </c>
      <c r="B41" s="96"/>
      <c r="C41" s="96"/>
      <c r="D41" s="96"/>
      <c r="E41" s="96"/>
      <c r="F41" s="97"/>
    </row>
    <row r="42" spans="1:6" hidden="1">
      <c r="A42" s="98"/>
      <c r="B42" s="99"/>
      <c r="C42" s="99"/>
      <c r="D42" s="99"/>
      <c r="E42" s="99"/>
      <c r="F42" s="100"/>
    </row>
    <row r="43" spans="1:6" ht="63" hidden="1" customHeight="1" thickBot="1">
      <c r="A43" s="101"/>
      <c r="B43" s="102"/>
      <c r="C43" s="102"/>
      <c r="D43" s="102"/>
      <c r="E43" s="102"/>
      <c r="F43" s="103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7" t="s">
        <v>185</v>
      </c>
      <c r="C77" s="110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8"/>
      <c r="C78" s="111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09"/>
      <c r="C79" s="112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3" t="s">
        <v>47</v>
      </c>
      <c r="D82" s="83"/>
      <c r="E82" s="83"/>
      <c r="F82" s="83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3" t="s">
        <v>189</v>
      </c>
      <c r="B84" s="114"/>
      <c r="C84" s="114"/>
      <c r="D84" s="114"/>
      <c r="E84" s="114"/>
      <c r="F84" s="115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7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4" t="s">
        <v>232</v>
      </c>
    </row>
    <row r="100" spans="1:7">
      <c r="A100" s="108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5"/>
    </row>
    <row r="101" spans="1:7">
      <c r="A101" s="108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5"/>
    </row>
    <row r="102" spans="1:7">
      <c r="A102" s="108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5"/>
    </row>
    <row r="103" spans="1:7">
      <c r="A103" s="108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5"/>
    </row>
    <row r="104" spans="1:7">
      <c r="A104" s="108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5"/>
    </row>
    <row r="105" spans="1:7">
      <c r="A105" s="107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5"/>
    </row>
    <row r="106" spans="1:7">
      <c r="A106" s="108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5"/>
    </row>
    <row r="107" spans="1:7">
      <c r="A107" s="108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5"/>
    </row>
    <row r="108" spans="1:7">
      <c r="A108" s="108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5"/>
    </row>
    <row r="109" spans="1:7">
      <c r="A109" s="108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5"/>
    </row>
    <row r="110" spans="1:7">
      <c r="A110" s="108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5"/>
    </row>
    <row r="111" spans="1:7">
      <c r="A111" s="108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5"/>
    </row>
    <row r="112" spans="1:7">
      <c r="A112" s="108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5"/>
    </row>
    <row r="113" spans="1:7">
      <c r="A113" s="107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5"/>
    </row>
    <row r="114" spans="1:7">
      <c r="A114" s="108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5"/>
    </row>
    <row r="115" spans="1:7">
      <c r="A115" s="108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5"/>
    </row>
    <row r="116" spans="1:7">
      <c r="A116" s="108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5"/>
    </row>
    <row r="117" spans="1:7">
      <c r="A117" s="108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5"/>
    </row>
    <row r="118" spans="1:7">
      <c r="A118" s="108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5"/>
    </row>
    <row r="119" spans="1:7">
      <c r="A119" s="108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5"/>
    </row>
    <row r="120" spans="1:7">
      <c r="A120" s="108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5"/>
    </row>
    <row r="121" spans="1:7">
      <c r="A121" s="107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5"/>
    </row>
    <row r="122" spans="1:7">
      <c r="A122" s="108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5"/>
    </row>
    <row r="123" spans="1:7">
      <c r="A123" s="108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5"/>
    </row>
    <row r="124" spans="1:7">
      <c r="A124" s="108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5"/>
    </row>
    <row r="125" spans="1:7">
      <c r="A125" s="108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5"/>
    </row>
    <row r="126" spans="1:7">
      <c r="A126" s="107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5"/>
    </row>
    <row r="127" spans="1:7">
      <c r="A127" s="108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5"/>
    </row>
    <row r="128" spans="1:7">
      <c r="A128" s="107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5"/>
    </row>
    <row r="129" spans="1:7">
      <c r="A129" s="108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5"/>
    </row>
    <row r="130" spans="1:7">
      <c r="A130" s="108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5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6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4"/>
      <c r="B201" s="94"/>
      <c r="C201" s="94"/>
      <c r="D201" s="94"/>
      <c r="E201" s="94"/>
      <c r="F201" s="94"/>
    </row>
    <row r="202" spans="1:7">
      <c r="A202" s="94"/>
      <c r="B202" s="94"/>
      <c r="C202" s="94"/>
      <c r="D202" s="94"/>
      <c r="E202" s="94"/>
      <c r="F202" s="94"/>
      <c r="G202" s="49"/>
    </row>
    <row r="203" spans="1:7">
      <c r="A203" s="94"/>
      <c r="B203" s="94"/>
      <c r="C203" s="94"/>
      <c r="D203" s="94"/>
      <c r="E203" s="94"/>
      <c r="F203" s="94"/>
      <c r="G203" s="49"/>
    </row>
    <row r="204" spans="1:7">
      <c r="A204" s="94"/>
      <c r="B204" s="94"/>
      <c r="C204" s="94"/>
      <c r="D204" s="94"/>
      <c r="E204" s="94"/>
      <c r="F204" s="94"/>
    </row>
    <row r="205" spans="1:7">
      <c r="A205" s="94"/>
      <c r="B205" s="94"/>
      <c r="C205" s="94"/>
      <c r="D205" s="94"/>
      <c r="E205" s="94"/>
      <c r="F205" s="94"/>
    </row>
    <row r="206" spans="1:7">
      <c r="A206" s="94"/>
      <c r="B206" s="94"/>
      <c r="C206" s="94"/>
      <c r="D206" s="94"/>
      <c r="E206" s="94"/>
      <c r="F206" s="94"/>
    </row>
    <row r="207" spans="1:7">
      <c r="A207" s="94"/>
      <c r="B207" s="94"/>
      <c r="C207" s="94"/>
      <c r="D207" s="94"/>
      <c r="E207" s="94"/>
      <c r="F207" s="94"/>
    </row>
    <row r="208" spans="1:7">
      <c r="A208" s="94"/>
      <c r="B208" s="94"/>
      <c r="C208" s="94"/>
      <c r="D208" s="94"/>
      <c r="E208" s="94"/>
      <c r="F208" s="94"/>
    </row>
    <row r="209" spans="1:6">
      <c r="A209" s="94"/>
      <c r="B209" s="94"/>
      <c r="C209" s="94"/>
      <c r="D209" s="94"/>
      <c r="E209" s="94"/>
      <c r="F209" s="94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 xr:uid="{00000000-0004-0000-0000-000000000000}"/>
    <hyperlink ref="C62" r:id="rId2" xr:uid="{00000000-0004-0000-0000-000001000000}"/>
    <hyperlink ref="C56" r:id="rId3" xr:uid="{00000000-0004-0000-0000-000002000000}"/>
    <hyperlink ref="C55" r:id="rId4" xr:uid="{00000000-0004-0000-0000-000003000000}"/>
    <hyperlink ref="C54" r:id="rId5" xr:uid="{00000000-0004-0000-0000-000004000000}"/>
    <hyperlink ref="C53" r:id="rId6" xr:uid="{00000000-0004-0000-0000-000005000000}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6" t="s">
        <v>184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>
      <c r="A2" s="117" t="s">
        <v>228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9"/>
  <sheetViews>
    <sheetView tabSelected="1" topLeftCell="B1" zoomScale="70" zoomScaleNormal="70" workbookViewId="0">
      <selection activeCell="D6" sqref="D6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8" t="s">
        <v>239</v>
      </c>
      <c r="B1" s="118"/>
      <c r="C1" s="118"/>
      <c r="D1" s="118"/>
      <c r="E1" s="118"/>
      <c r="F1" s="118"/>
      <c r="G1" s="118"/>
      <c r="H1" s="118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7">
        <v>1</v>
      </c>
      <c r="B4" s="107" t="s">
        <v>185</v>
      </c>
      <c r="C4" s="110" t="s">
        <v>187</v>
      </c>
      <c r="D4" s="69" t="s">
        <v>240</v>
      </c>
      <c r="E4" s="52" t="s">
        <v>188</v>
      </c>
      <c r="F4" s="79">
        <v>2240019180</v>
      </c>
      <c r="G4" s="62">
        <v>6</v>
      </c>
      <c r="H4" s="56" t="s">
        <v>247</v>
      </c>
    </row>
    <row r="5" spans="1:8" ht="51.75" customHeight="1">
      <c r="A5" s="108"/>
      <c r="B5" s="108"/>
      <c r="C5" s="111"/>
      <c r="D5" s="120" t="s">
        <v>248</v>
      </c>
      <c r="E5" s="52" t="s">
        <v>188</v>
      </c>
      <c r="F5" s="79">
        <v>1745769712</v>
      </c>
      <c r="G5" s="62">
        <v>6</v>
      </c>
      <c r="H5" s="56" t="s">
        <v>247</v>
      </c>
    </row>
    <row r="6" spans="1:8" ht="51.75" customHeight="1">
      <c r="A6" s="109"/>
      <c r="B6" s="109"/>
      <c r="C6" s="112"/>
      <c r="D6" s="67" t="s">
        <v>234</v>
      </c>
      <c r="E6" s="52" t="s">
        <v>188</v>
      </c>
      <c r="F6" s="79">
        <v>521912413</v>
      </c>
      <c r="G6" s="62">
        <v>4</v>
      </c>
      <c r="H6" s="56" t="s">
        <v>247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3" t="s">
        <v>47</v>
      </c>
      <c r="D9" s="83"/>
      <c r="E9" s="83"/>
      <c r="F9" s="83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3" t="s">
        <v>189</v>
      </c>
      <c r="B11" s="114"/>
      <c r="C11" s="114"/>
      <c r="D11" s="114"/>
      <c r="E11" s="114"/>
      <c r="F11" s="115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7">
        <v>100</v>
      </c>
      <c r="B26" s="57">
        <v>100</v>
      </c>
      <c r="C26" s="43" t="s">
        <v>198</v>
      </c>
      <c r="D26" s="44">
        <f>SUM(D27:D32)</f>
        <v>47706120314</v>
      </c>
      <c r="E26" s="44">
        <f>SUM(E27:E32)</f>
        <v>3139852190</v>
      </c>
      <c r="F26" s="44">
        <f>SUM(F27:F32)</f>
        <v>44566268124</v>
      </c>
      <c r="G26" s="119" t="s">
        <v>247</v>
      </c>
    </row>
    <row r="27" spans="1:7">
      <c r="A27" s="108"/>
      <c r="B27" s="40">
        <v>110</v>
      </c>
      <c r="C27" s="41" t="s">
        <v>193</v>
      </c>
      <c r="D27" s="42">
        <v>28293704465</v>
      </c>
      <c r="E27" s="42">
        <v>2214688805</v>
      </c>
      <c r="F27" s="42">
        <f>+D27-E27</f>
        <v>26079015660</v>
      </c>
      <c r="G27" s="105"/>
    </row>
    <row r="28" spans="1:7">
      <c r="A28" s="108"/>
      <c r="B28" s="40">
        <v>120</v>
      </c>
      <c r="C28" s="41" t="s">
        <v>194</v>
      </c>
      <c r="D28" s="42">
        <v>1916546000</v>
      </c>
      <c r="E28" s="42">
        <v>157588159</v>
      </c>
      <c r="F28" s="42">
        <f t="shared" ref="F28:F32" si="0">+D28-E28</f>
        <v>1758957841</v>
      </c>
      <c r="G28" s="105"/>
    </row>
    <row r="29" spans="1:7">
      <c r="A29" s="108"/>
      <c r="B29" s="40">
        <v>130</v>
      </c>
      <c r="C29" s="41" t="s">
        <v>195</v>
      </c>
      <c r="D29" s="42">
        <v>4784465350</v>
      </c>
      <c r="E29" s="42">
        <v>360657585</v>
      </c>
      <c r="F29" s="42">
        <f t="shared" si="0"/>
        <v>4423807765</v>
      </c>
      <c r="G29" s="105"/>
    </row>
    <row r="30" spans="1:7">
      <c r="A30" s="108"/>
      <c r="B30" s="40">
        <v>140</v>
      </c>
      <c r="C30" s="41" t="s">
        <v>196</v>
      </c>
      <c r="D30" s="42">
        <v>6281967257</v>
      </c>
      <c r="E30" s="42">
        <v>383886601</v>
      </c>
      <c r="F30" s="42">
        <f t="shared" si="0"/>
        <v>5898080656</v>
      </c>
      <c r="G30" s="105"/>
    </row>
    <row r="31" spans="1:7">
      <c r="A31" s="108"/>
      <c r="B31" s="40">
        <v>180</v>
      </c>
      <c r="C31" s="41" t="s">
        <v>242</v>
      </c>
      <c r="D31" s="42">
        <v>5231820068</v>
      </c>
      <c r="E31" s="42">
        <v>0</v>
      </c>
      <c r="F31" s="42">
        <f t="shared" si="0"/>
        <v>5231820068</v>
      </c>
      <c r="G31" s="105"/>
    </row>
    <row r="32" spans="1:7">
      <c r="A32" s="108"/>
      <c r="B32" s="40">
        <v>190</v>
      </c>
      <c r="C32" s="41" t="s">
        <v>197</v>
      </c>
      <c r="D32" s="42">
        <v>1197617174</v>
      </c>
      <c r="E32" s="42">
        <v>23031040</v>
      </c>
      <c r="F32" s="42">
        <f t="shared" si="0"/>
        <v>1174586134</v>
      </c>
      <c r="G32" s="105"/>
    </row>
    <row r="33" spans="1:7">
      <c r="A33" s="107">
        <v>200</v>
      </c>
      <c r="B33" s="57">
        <v>200</v>
      </c>
      <c r="C33" s="43" t="s">
        <v>199</v>
      </c>
      <c r="D33" s="44">
        <f>SUM(D34:D42)</f>
        <v>21606648856</v>
      </c>
      <c r="E33" s="44">
        <f>SUM(E34:E42)</f>
        <v>1165659424</v>
      </c>
      <c r="F33" s="44">
        <f>SUM(F34:F42)</f>
        <v>20440989432</v>
      </c>
      <c r="G33" s="105"/>
    </row>
    <row r="34" spans="1:7">
      <c r="A34" s="108"/>
      <c r="B34" s="40">
        <v>210</v>
      </c>
      <c r="C34" s="41" t="s">
        <v>200</v>
      </c>
      <c r="D34" s="42">
        <v>576217660</v>
      </c>
      <c r="E34" s="42">
        <v>56719503</v>
      </c>
      <c r="F34" s="42">
        <f>+D34-E34</f>
        <v>519498157</v>
      </c>
      <c r="G34" s="105"/>
    </row>
    <row r="35" spans="1:7">
      <c r="A35" s="108"/>
      <c r="B35" s="40">
        <v>220</v>
      </c>
      <c r="C35" s="41" t="s">
        <v>244</v>
      </c>
      <c r="D35" s="42">
        <v>1000000</v>
      </c>
      <c r="E35" s="42">
        <v>0</v>
      </c>
      <c r="F35" s="42">
        <f>+D35-E35</f>
        <v>1000000</v>
      </c>
      <c r="G35" s="105"/>
    </row>
    <row r="36" spans="1:7">
      <c r="A36" s="108"/>
      <c r="B36" s="40">
        <v>230</v>
      </c>
      <c r="C36" s="41" t="s">
        <v>201</v>
      </c>
      <c r="D36" s="42">
        <v>2201781000</v>
      </c>
      <c r="E36" s="42">
        <v>150263127</v>
      </c>
      <c r="F36" s="42">
        <f t="shared" ref="F36:F48" si="1">+D36-E36</f>
        <v>2051517873</v>
      </c>
      <c r="G36" s="105"/>
    </row>
    <row r="37" spans="1:7">
      <c r="A37" s="108"/>
      <c r="B37" s="40">
        <v>240</v>
      </c>
      <c r="C37" s="41" t="s">
        <v>206</v>
      </c>
      <c r="D37" s="42">
        <v>2553368448</v>
      </c>
      <c r="E37" s="42">
        <v>179298167</v>
      </c>
      <c r="F37" s="42">
        <f t="shared" si="1"/>
        <v>2374070281</v>
      </c>
      <c r="G37" s="105"/>
    </row>
    <row r="38" spans="1:7">
      <c r="A38" s="108"/>
      <c r="B38" s="40">
        <v>250</v>
      </c>
      <c r="C38" s="41" t="s">
        <v>202</v>
      </c>
      <c r="D38" s="42">
        <v>34200000</v>
      </c>
      <c r="E38" s="42">
        <v>2850000</v>
      </c>
      <c r="F38" s="42">
        <f t="shared" si="1"/>
        <v>31350000</v>
      </c>
      <c r="G38" s="105"/>
    </row>
    <row r="39" spans="1:7">
      <c r="A39" s="108"/>
      <c r="B39" s="40">
        <v>260</v>
      </c>
      <c r="C39" s="41" t="s">
        <v>203</v>
      </c>
      <c r="D39" s="42">
        <v>13684506308</v>
      </c>
      <c r="E39" s="42">
        <v>772898627</v>
      </c>
      <c r="F39" s="42">
        <f t="shared" si="1"/>
        <v>12911607681</v>
      </c>
      <c r="G39" s="105"/>
    </row>
    <row r="40" spans="1:7">
      <c r="A40" s="108"/>
      <c r="B40" s="40">
        <v>270</v>
      </c>
      <c r="C40" s="41" t="s">
        <v>245</v>
      </c>
      <c r="D40" s="42">
        <v>1646000000</v>
      </c>
      <c r="E40" s="42">
        <v>0</v>
      </c>
      <c r="F40" s="42">
        <f t="shared" si="1"/>
        <v>1646000000</v>
      </c>
      <c r="G40" s="105"/>
    </row>
    <row r="41" spans="1:7">
      <c r="A41" s="108"/>
      <c r="B41" s="40">
        <v>280</v>
      </c>
      <c r="C41" s="41" t="s">
        <v>204</v>
      </c>
      <c r="D41" s="42">
        <v>579767720</v>
      </c>
      <c r="E41" s="42">
        <v>3630000</v>
      </c>
      <c r="F41" s="42">
        <f t="shared" si="1"/>
        <v>576137720</v>
      </c>
      <c r="G41" s="105"/>
    </row>
    <row r="42" spans="1:7">
      <c r="A42" s="108"/>
      <c r="B42" s="40">
        <v>290</v>
      </c>
      <c r="C42" s="41" t="s">
        <v>205</v>
      </c>
      <c r="D42" s="42">
        <v>329807720</v>
      </c>
      <c r="E42" s="42">
        <v>0</v>
      </c>
      <c r="F42" s="42">
        <f t="shared" si="1"/>
        <v>329807720</v>
      </c>
      <c r="G42" s="105"/>
    </row>
    <row r="43" spans="1:7">
      <c r="A43" s="107">
        <v>300</v>
      </c>
      <c r="B43" s="57">
        <v>300</v>
      </c>
      <c r="C43" s="43" t="s">
        <v>207</v>
      </c>
      <c r="D43" s="44">
        <f>SUM(D44:D49)</f>
        <v>3536935730</v>
      </c>
      <c r="E43" s="44">
        <f>SUM(E44:E49)</f>
        <v>199890356</v>
      </c>
      <c r="F43" s="44">
        <f>SUM(F44:F49)</f>
        <v>3337045374</v>
      </c>
      <c r="G43" s="105"/>
    </row>
    <row r="44" spans="1:7">
      <c r="A44" s="108"/>
      <c r="B44" s="40">
        <v>310</v>
      </c>
      <c r="C44" s="41" t="s">
        <v>208</v>
      </c>
      <c r="D44" s="42">
        <v>359411730</v>
      </c>
      <c r="E44" s="42">
        <v>5507650</v>
      </c>
      <c r="F44" s="42">
        <f t="shared" si="1"/>
        <v>353904080</v>
      </c>
      <c r="G44" s="105"/>
    </row>
    <row r="45" spans="1:7">
      <c r="A45" s="108"/>
      <c r="B45" s="40">
        <v>330</v>
      </c>
      <c r="C45" s="41" t="s">
        <v>210</v>
      </c>
      <c r="D45" s="42">
        <v>452070000</v>
      </c>
      <c r="E45" s="42">
        <v>8177030</v>
      </c>
      <c r="F45" s="42">
        <f t="shared" si="1"/>
        <v>443892970</v>
      </c>
      <c r="G45" s="105"/>
    </row>
    <row r="46" spans="1:7">
      <c r="A46" s="108"/>
      <c r="B46" s="40">
        <v>340</v>
      </c>
      <c r="C46" s="41" t="s">
        <v>211</v>
      </c>
      <c r="D46" s="42">
        <v>207594000</v>
      </c>
      <c r="E46" s="42">
        <v>28037995</v>
      </c>
      <c r="F46" s="42">
        <f t="shared" si="1"/>
        <v>179556005</v>
      </c>
      <c r="G46" s="105"/>
    </row>
    <row r="47" spans="1:7">
      <c r="A47" s="108"/>
      <c r="B47" s="40">
        <v>350</v>
      </c>
      <c r="C47" s="41" t="s">
        <v>214</v>
      </c>
      <c r="D47" s="42">
        <v>363860000</v>
      </c>
      <c r="E47" s="42">
        <v>0</v>
      </c>
      <c r="F47" s="42">
        <f t="shared" si="1"/>
        <v>363860000</v>
      </c>
      <c r="G47" s="105"/>
    </row>
    <row r="48" spans="1:7">
      <c r="A48" s="108"/>
      <c r="B48" s="59">
        <v>360</v>
      </c>
      <c r="C48" s="41" t="s">
        <v>212</v>
      </c>
      <c r="D48" s="42">
        <v>2000000000</v>
      </c>
      <c r="E48" s="42">
        <v>142520053</v>
      </c>
      <c r="F48" s="42">
        <f t="shared" si="1"/>
        <v>1857479947</v>
      </c>
      <c r="G48" s="105"/>
    </row>
    <row r="49" spans="1:7">
      <c r="A49" s="108"/>
      <c r="B49" s="59">
        <v>390</v>
      </c>
      <c r="C49" s="41" t="s">
        <v>213</v>
      </c>
      <c r="D49" s="42">
        <v>154000000</v>
      </c>
      <c r="E49" s="42">
        <v>15647628</v>
      </c>
      <c r="F49" s="42">
        <f>+D49-E49</f>
        <v>138352372</v>
      </c>
      <c r="G49" s="105"/>
    </row>
    <row r="50" spans="1:7">
      <c r="A50" s="107">
        <v>500</v>
      </c>
      <c r="B50" s="57">
        <v>500</v>
      </c>
      <c r="C50" s="43" t="s">
        <v>215</v>
      </c>
      <c r="D50" s="44">
        <f>SUM(D52:D53:D51)</f>
        <v>2524950361</v>
      </c>
      <c r="E50" s="44">
        <f>SUM(E52:E53)</f>
        <v>0</v>
      </c>
      <c r="F50" s="44">
        <f>SUM(F52:F53:F51)</f>
        <v>2524950361</v>
      </c>
      <c r="G50" s="105"/>
    </row>
    <row r="51" spans="1:7">
      <c r="A51" s="108"/>
      <c r="B51" s="81">
        <v>530</v>
      </c>
      <c r="C51" s="80" t="s">
        <v>246</v>
      </c>
      <c r="D51" s="42">
        <v>426200000</v>
      </c>
      <c r="E51" s="42">
        <v>0</v>
      </c>
      <c r="F51" s="42">
        <v>426200000</v>
      </c>
      <c r="G51" s="105"/>
    </row>
    <row r="52" spans="1:7">
      <c r="A52" s="108"/>
      <c r="B52" s="40">
        <v>540</v>
      </c>
      <c r="C52" s="41" t="s">
        <v>218</v>
      </c>
      <c r="D52" s="42">
        <v>0</v>
      </c>
      <c r="E52" s="42">
        <v>0</v>
      </c>
      <c r="F52" s="42">
        <f t="shared" ref="F52:F55" si="2">+D52-E52</f>
        <v>0</v>
      </c>
      <c r="G52" s="105"/>
    </row>
    <row r="53" spans="1:7">
      <c r="A53" s="108"/>
      <c r="B53" s="40">
        <v>570</v>
      </c>
      <c r="C53" s="41" t="s">
        <v>219</v>
      </c>
      <c r="D53" s="42">
        <v>2098750361</v>
      </c>
      <c r="E53" s="42">
        <v>0</v>
      </c>
      <c r="F53" s="42">
        <f t="shared" si="2"/>
        <v>2098750361</v>
      </c>
      <c r="G53" s="105"/>
    </row>
    <row r="54" spans="1:7">
      <c r="A54" s="107">
        <v>800</v>
      </c>
      <c r="B54" s="57">
        <v>800</v>
      </c>
      <c r="C54" s="43" t="s">
        <v>220</v>
      </c>
      <c r="D54" s="44">
        <f>+D55</f>
        <v>200000000</v>
      </c>
      <c r="E54" s="44">
        <f>+E55</f>
        <v>0</v>
      </c>
      <c r="F54" s="44">
        <f>+F55</f>
        <v>200000000</v>
      </c>
      <c r="G54" s="105"/>
    </row>
    <row r="55" spans="1:7">
      <c r="A55" s="108"/>
      <c r="B55" s="40">
        <v>850</v>
      </c>
      <c r="C55" s="41" t="s">
        <v>221</v>
      </c>
      <c r="D55" s="42">
        <v>200000000</v>
      </c>
      <c r="E55" s="42">
        <v>0</v>
      </c>
      <c r="F55" s="42">
        <f t="shared" si="2"/>
        <v>200000000</v>
      </c>
      <c r="G55" s="105"/>
    </row>
    <row r="56" spans="1:7">
      <c r="A56" s="107">
        <v>900</v>
      </c>
      <c r="B56" s="57">
        <v>900</v>
      </c>
      <c r="C56" s="43" t="s">
        <v>222</v>
      </c>
      <c r="D56" s="44">
        <f>+D57+D58</f>
        <v>300839899</v>
      </c>
      <c r="E56" s="44">
        <f t="shared" ref="E56:F56" si="3">+E57+E58</f>
        <v>2299335</v>
      </c>
      <c r="F56" s="44">
        <f t="shared" si="3"/>
        <v>298540564</v>
      </c>
      <c r="G56" s="105"/>
    </row>
    <row r="57" spans="1:7">
      <c r="A57" s="108"/>
      <c r="B57" s="40">
        <v>910</v>
      </c>
      <c r="C57" s="41" t="s">
        <v>223</v>
      </c>
      <c r="D57" s="42">
        <v>290839899</v>
      </c>
      <c r="E57" s="42">
        <v>2299335</v>
      </c>
      <c r="F57" s="42">
        <f>+D57-E57</f>
        <v>288540564</v>
      </c>
      <c r="G57" s="105"/>
    </row>
    <row r="58" spans="1:7">
      <c r="A58" s="108"/>
      <c r="B58" s="40">
        <v>920</v>
      </c>
      <c r="C58" s="41" t="s">
        <v>224</v>
      </c>
      <c r="D58" s="42">
        <v>10000000</v>
      </c>
      <c r="E58" s="42">
        <v>0</v>
      </c>
      <c r="F58" s="42">
        <f>+D58-E58</f>
        <v>10000000</v>
      </c>
      <c r="G58" s="105"/>
    </row>
    <row r="59" spans="1:7">
      <c r="A59" s="39"/>
      <c r="B59" s="40"/>
      <c r="C59" s="43" t="s">
        <v>171</v>
      </c>
      <c r="D59" s="44">
        <f>+D56+D54+D50+D43+D33+D26</f>
        <v>75875495160</v>
      </c>
      <c r="E59" s="44">
        <f>+E56+E54+E50+E43+E33+E26</f>
        <v>4507701305</v>
      </c>
      <c r="F59" s="44">
        <f>+F56+F54+F50+F43+F33+F26</f>
        <v>71367793855</v>
      </c>
      <c r="G59" s="106"/>
    </row>
    <row r="61" spans="1:7" hidden="1">
      <c r="A61" s="12" t="s">
        <v>68</v>
      </c>
    </row>
    <row r="62" spans="1:7" ht="30" hidden="1">
      <c r="A62" s="11" t="s">
        <v>4</v>
      </c>
      <c r="B62" s="11" t="s">
        <v>69</v>
      </c>
      <c r="C62" s="11" t="s">
        <v>70</v>
      </c>
      <c r="D62" s="11" t="s">
        <v>71</v>
      </c>
      <c r="E62" s="4" t="s">
        <v>72</v>
      </c>
    </row>
    <row r="63" spans="1:7" hidden="1">
      <c r="A63" s="11"/>
      <c r="B63" s="11"/>
      <c r="C63" s="11"/>
      <c r="D63" s="11"/>
      <c r="E63" s="4"/>
    </row>
    <row r="64" spans="1:7" hidden="1">
      <c r="A64" s="11"/>
      <c r="B64" s="11"/>
      <c r="C64" s="11"/>
      <c r="D64" s="4"/>
      <c r="E64" s="4"/>
    </row>
    <row r="65" spans="1:5" hidden="1">
      <c r="A65" s="16"/>
      <c r="B65" s="16"/>
      <c r="C65" s="16"/>
      <c r="D65" s="17"/>
    </row>
    <row r="66" spans="1:5" hidden="1">
      <c r="A66" s="2" t="s">
        <v>73</v>
      </c>
    </row>
    <row r="67" spans="1:5" hidden="1">
      <c r="A67" s="12" t="s">
        <v>74</v>
      </c>
    </row>
    <row r="68" spans="1:5" ht="45" hidden="1">
      <c r="A68" s="11" t="s">
        <v>38</v>
      </c>
      <c r="B68" s="11" t="s">
        <v>75</v>
      </c>
      <c r="C68" s="11" t="s">
        <v>39</v>
      </c>
      <c r="D68" s="11" t="s">
        <v>76</v>
      </c>
      <c r="E68" s="11" t="s">
        <v>77</v>
      </c>
    </row>
    <row r="69" spans="1:5" hidden="1">
      <c r="A69" s="11"/>
      <c r="B69" s="11"/>
      <c r="C69" s="11"/>
      <c r="D69" s="11"/>
      <c r="E69" s="11"/>
    </row>
    <row r="70" spans="1:5" hidden="1">
      <c r="A70" s="11"/>
      <c r="B70" s="11"/>
      <c r="C70" s="11"/>
      <c r="D70" s="4"/>
      <c r="E70" s="11"/>
    </row>
    <row r="71" spans="1:5" hidden="1">
      <c r="A71" s="4"/>
      <c r="B71" s="4"/>
      <c r="C71" s="4"/>
      <c r="D71" s="4"/>
      <c r="E71" s="4"/>
    </row>
    <row r="72" spans="1:5" hidden="1">
      <c r="A72" s="4"/>
      <c r="B72" s="4"/>
      <c r="C72" s="4"/>
      <c r="D72" s="4"/>
      <c r="E72" s="4"/>
    </row>
    <row r="73" spans="1:5" hidden="1"/>
    <row r="74" spans="1:5" hidden="1">
      <c r="A74" s="12" t="s">
        <v>78</v>
      </c>
    </row>
    <row r="75" spans="1:5" ht="30" hidden="1">
      <c r="A75" s="11" t="s">
        <v>79</v>
      </c>
      <c r="B75" s="11" t="s">
        <v>80</v>
      </c>
      <c r="C75" s="11" t="s">
        <v>81</v>
      </c>
      <c r="D75" s="11" t="s">
        <v>72</v>
      </c>
      <c r="E75" s="4" t="s">
        <v>82</v>
      </c>
    </row>
    <row r="76" spans="1:5" hidden="1">
      <c r="A76" s="11"/>
      <c r="B76" s="11"/>
      <c r="C76" s="11"/>
      <c r="D76" s="11"/>
      <c r="E76" s="7"/>
    </row>
    <row r="77" spans="1:5" hidden="1">
      <c r="A77" s="11"/>
      <c r="B77" s="11"/>
      <c r="C77" s="11"/>
      <c r="D77" s="4"/>
      <c r="E77" s="7"/>
    </row>
    <row r="78" spans="1:5" hidden="1">
      <c r="A78" s="4"/>
      <c r="B78" s="4"/>
      <c r="C78" s="4"/>
      <c r="D78" s="4"/>
      <c r="E78" s="7"/>
    </row>
    <row r="79" spans="1:5" hidden="1">
      <c r="A79" s="4"/>
      <c r="B79" s="4"/>
      <c r="C79" s="4"/>
      <c r="D79" s="4"/>
      <c r="E79" s="7"/>
    </row>
    <row r="80" spans="1:5" hidden="1">
      <c r="A80" s="17"/>
      <c r="B80" s="17"/>
      <c r="C80" s="17"/>
      <c r="D80" s="17"/>
    </row>
    <row r="81" spans="1:5" hidden="1">
      <c r="A81" s="12" t="s">
        <v>83</v>
      </c>
    </row>
    <row r="82" spans="1:5" hidden="1">
      <c r="A82" s="25" t="s">
        <v>84</v>
      </c>
      <c r="B82" s="25" t="s">
        <v>85</v>
      </c>
      <c r="C82" s="25" t="s">
        <v>39</v>
      </c>
      <c r="D82" s="25" t="s">
        <v>86</v>
      </c>
      <c r="E82" s="25" t="s">
        <v>72</v>
      </c>
    </row>
    <row r="83" spans="1:5" hidden="1">
      <c r="A83" s="25"/>
      <c r="B83" s="25"/>
      <c r="C83" s="25"/>
      <c r="D83" s="25"/>
      <c r="E83" s="25"/>
    </row>
    <row r="84" spans="1:5" hidden="1">
      <c r="A84" s="25"/>
      <c r="B84" s="25"/>
      <c r="C84" s="25"/>
      <c r="D84" s="25"/>
      <c r="E84" s="35"/>
    </row>
    <row r="85" spans="1:5" hidden="1">
      <c r="A85" s="35"/>
      <c r="B85" s="35"/>
      <c r="C85" s="35"/>
      <c r="D85" s="35"/>
      <c r="E85" s="35"/>
    </row>
    <row r="86" spans="1:5" hidden="1">
      <c r="A86" s="36" t="s">
        <v>87</v>
      </c>
      <c r="B86" s="35"/>
      <c r="C86" s="35"/>
      <c r="D86" s="35"/>
      <c r="E86" s="35"/>
    </row>
    <row r="87" spans="1:5" hidden="1">
      <c r="A87" s="35"/>
      <c r="B87" s="35"/>
      <c r="C87" s="35"/>
      <c r="D87" s="35"/>
      <c r="E87" s="26"/>
    </row>
    <row r="88" spans="1:5" hidden="1">
      <c r="A88" s="13" t="s">
        <v>88</v>
      </c>
    </row>
    <row r="89" spans="1:5" hidden="1"/>
    <row r="90" spans="1:5" hidden="1">
      <c r="A90" s="3" t="s">
        <v>89</v>
      </c>
    </row>
    <row r="91" spans="1:5" hidden="1"/>
    <row r="92" spans="1:5" hidden="1">
      <c r="A92" s="3" t="s">
        <v>90</v>
      </c>
    </row>
    <row r="93" spans="1:5" hidden="1">
      <c r="A93" s="14" t="s">
        <v>91</v>
      </c>
      <c r="B93" s="7"/>
      <c r="C93" s="7"/>
    </row>
    <row r="94" spans="1:5" hidden="1">
      <c r="A94" s="14" t="s">
        <v>92</v>
      </c>
      <c r="B94" s="7" t="s">
        <v>39</v>
      </c>
      <c r="C94" s="15" t="s">
        <v>93</v>
      </c>
    </row>
    <row r="95" spans="1:5" ht="45" hidden="1">
      <c r="A95" s="34" t="s">
        <v>170</v>
      </c>
      <c r="B95" s="34" t="s">
        <v>169</v>
      </c>
      <c r="C95" s="7"/>
    </row>
    <row r="96" spans="1:5" ht="67.5" hidden="1">
      <c r="A96" s="34" t="s">
        <v>168</v>
      </c>
      <c r="B96" s="34" t="s">
        <v>167</v>
      </c>
      <c r="C96" s="7"/>
    </row>
    <row r="97" spans="1:3" ht="78.75" hidden="1">
      <c r="A97" s="34" t="s">
        <v>166</v>
      </c>
      <c r="B97" s="34" t="s">
        <v>165</v>
      </c>
      <c r="C97" s="7"/>
    </row>
    <row r="98" spans="1:3" hidden="1">
      <c r="A98" s="14"/>
      <c r="B98" s="7"/>
      <c r="C98" s="7"/>
    </row>
    <row r="99" spans="1:3" hidden="1">
      <c r="A99" s="14" t="s">
        <v>94</v>
      </c>
      <c r="B99" s="7"/>
      <c r="C99" s="7"/>
    </row>
    <row r="100" spans="1:3" hidden="1">
      <c r="A100" s="14" t="s">
        <v>92</v>
      </c>
      <c r="B100" s="7" t="s">
        <v>39</v>
      </c>
      <c r="C100" s="15" t="s">
        <v>93</v>
      </c>
    </row>
    <row r="101" spans="1:3" ht="45" hidden="1">
      <c r="A101" s="34" t="s">
        <v>164</v>
      </c>
      <c r="B101" s="34" t="s">
        <v>163</v>
      </c>
      <c r="C101" s="7"/>
    </row>
    <row r="102" spans="1:3" ht="45" hidden="1">
      <c r="A102" s="34" t="s">
        <v>162</v>
      </c>
      <c r="B102" s="34" t="s">
        <v>152</v>
      </c>
      <c r="C102" s="7"/>
    </row>
    <row r="103" spans="1:3" ht="45" hidden="1">
      <c r="A103" s="34" t="s">
        <v>161</v>
      </c>
      <c r="B103" s="34" t="s">
        <v>152</v>
      </c>
      <c r="C103" s="7"/>
    </row>
    <row r="104" spans="1:3" ht="45" hidden="1">
      <c r="A104" s="34" t="s">
        <v>160</v>
      </c>
      <c r="B104" s="34" t="s">
        <v>144</v>
      </c>
      <c r="C104" s="7"/>
    </row>
    <row r="105" spans="1:3" ht="22.5" hidden="1">
      <c r="A105" s="34" t="s">
        <v>159</v>
      </c>
      <c r="B105" s="34" t="s">
        <v>158</v>
      </c>
      <c r="C105" s="7"/>
    </row>
    <row r="106" spans="1:3" ht="45" hidden="1">
      <c r="A106" s="34" t="s">
        <v>157</v>
      </c>
      <c r="B106" s="34" t="s">
        <v>152</v>
      </c>
      <c r="C106" s="7"/>
    </row>
    <row r="107" spans="1:3" ht="45" hidden="1">
      <c r="A107" s="34" t="s">
        <v>156</v>
      </c>
      <c r="B107" s="34" t="s">
        <v>144</v>
      </c>
      <c r="C107" s="7"/>
    </row>
    <row r="108" spans="1:3" ht="33.75" hidden="1">
      <c r="A108" s="34" t="s">
        <v>155</v>
      </c>
      <c r="B108" s="34" t="s">
        <v>154</v>
      </c>
      <c r="C108" s="7"/>
    </row>
    <row r="109" spans="1:3" ht="22.5" hidden="1">
      <c r="A109" s="34" t="s">
        <v>153</v>
      </c>
      <c r="B109" s="34" t="s">
        <v>152</v>
      </c>
      <c r="C109" s="7"/>
    </row>
    <row r="110" spans="1:3" ht="22.5" hidden="1">
      <c r="A110" s="34" t="s">
        <v>151</v>
      </c>
      <c r="B110" s="34" t="s">
        <v>150</v>
      </c>
      <c r="C110" s="7"/>
    </row>
    <row r="111" spans="1:3" ht="22.5" hidden="1">
      <c r="A111" s="34" t="s">
        <v>149</v>
      </c>
      <c r="B111" s="34" t="s">
        <v>148</v>
      </c>
      <c r="C111" s="7"/>
    </row>
    <row r="112" spans="1:3" ht="22.5" hidden="1">
      <c r="A112" s="34" t="s">
        <v>147</v>
      </c>
      <c r="B112" s="34" t="s">
        <v>146</v>
      </c>
      <c r="C112" s="7"/>
    </row>
    <row r="113" spans="1:3" ht="22.5" hidden="1">
      <c r="A113" s="34" t="s">
        <v>145</v>
      </c>
      <c r="B113" s="34" t="s">
        <v>144</v>
      </c>
      <c r="C113" s="7"/>
    </row>
    <row r="114" spans="1:3" hidden="1">
      <c r="A114" s="33" t="s">
        <v>95</v>
      </c>
      <c r="B114" s="7"/>
      <c r="C114" s="7"/>
    </row>
    <row r="115" spans="1:3" hidden="1">
      <c r="A115" s="14" t="s">
        <v>92</v>
      </c>
      <c r="B115" s="7" t="s">
        <v>39</v>
      </c>
      <c r="C115" s="15" t="s">
        <v>93</v>
      </c>
    </row>
    <row r="116" spans="1:3" hidden="1">
      <c r="A116" s="14"/>
      <c r="B116" s="7"/>
      <c r="C116" s="7"/>
    </row>
    <row r="117" spans="1:3" hidden="1">
      <c r="A117" s="14" t="s">
        <v>96</v>
      </c>
      <c r="B117" s="7"/>
      <c r="C117" s="7"/>
    </row>
    <row r="118" spans="1:3" hidden="1">
      <c r="A118" s="14" t="s">
        <v>92</v>
      </c>
      <c r="B118" s="7" t="s">
        <v>39</v>
      </c>
      <c r="C118" s="15" t="s">
        <v>93</v>
      </c>
    </row>
    <row r="119" spans="1:3" ht="15" hidden="1" customHeight="1">
      <c r="A119" s="13"/>
    </row>
    <row r="120" spans="1:3" hidden="1">
      <c r="A120" s="3" t="s">
        <v>97</v>
      </c>
    </row>
    <row r="121" spans="1:3" hidden="1">
      <c r="A121" s="18" t="s">
        <v>4</v>
      </c>
      <c r="B121" s="4" t="s">
        <v>98</v>
      </c>
      <c r="C121" s="15" t="s">
        <v>99</v>
      </c>
    </row>
    <row r="122" spans="1:3" ht="56.25" hidden="1">
      <c r="A122" s="32" t="s">
        <v>143</v>
      </c>
      <c r="B122" s="31" t="s">
        <v>142</v>
      </c>
      <c r="C122" s="7"/>
    </row>
    <row r="123" spans="1:3" hidden="1">
      <c r="A123" s="14"/>
      <c r="B123" s="7"/>
      <c r="C123" s="7"/>
    </row>
    <row r="124" spans="1:3" hidden="1">
      <c r="A124" s="14"/>
      <c r="B124" s="7"/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3"/>
    </row>
    <row r="128" spans="1:3" hidden="1">
      <c r="A128" s="3" t="s">
        <v>100</v>
      </c>
    </row>
    <row r="129" spans="1:7">
      <c r="A129" s="94"/>
      <c r="B129" s="94"/>
      <c r="C129" s="94"/>
      <c r="D129" s="94"/>
      <c r="E129" s="94"/>
      <c r="F129" s="94"/>
    </row>
    <row r="130" spans="1:7">
      <c r="A130" s="94"/>
      <c r="B130" s="94"/>
      <c r="C130" s="94"/>
      <c r="D130" s="94"/>
      <c r="E130" s="94"/>
      <c r="F130" s="94"/>
      <c r="G130" s="49"/>
    </row>
    <row r="131" spans="1:7">
      <c r="A131" s="94"/>
      <c r="B131" s="94"/>
      <c r="C131" s="94"/>
      <c r="D131" s="94"/>
      <c r="E131" s="94"/>
      <c r="F131" s="94"/>
      <c r="G131" s="49"/>
    </row>
    <row r="132" spans="1:7">
      <c r="A132" s="94"/>
      <c r="B132" s="94"/>
      <c r="C132" s="94"/>
      <c r="D132" s="94"/>
      <c r="E132" s="94"/>
      <c r="F132" s="94"/>
    </row>
    <row r="133" spans="1:7">
      <c r="A133" s="94"/>
      <c r="B133" s="94"/>
      <c r="C133" s="94"/>
      <c r="D133" s="94"/>
      <c r="E133" s="94"/>
      <c r="F133" s="94"/>
    </row>
    <row r="134" spans="1:7">
      <c r="A134" s="94"/>
      <c r="B134" s="94"/>
      <c r="C134" s="94"/>
      <c r="D134" s="94"/>
      <c r="E134" s="94"/>
      <c r="F134" s="94"/>
    </row>
    <row r="135" spans="1:7">
      <c r="A135" s="94"/>
      <c r="B135" s="94"/>
      <c r="C135" s="94"/>
      <c r="D135" s="94"/>
      <c r="E135" s="94"/>
      <c r="F135" s="94"/>
    </row>
    <row r="136" spans="1:7">
      <c r="A136" s="94"/>
      <c r="B136" s="94"/>
      <c r="C136" s="94"/>
      <c r="D136" s="94"/>
      <c r="E136" s="94"/>
      <c r="F136" s="94"/>
    </row>
    <row r="137" spans="1:7">
      <c r="A137" s="94"/>
      <c r="B137" s="94"/>
      <c r="C137" s="94"/>
      <c r="D137" s="94"/>
      <c r="E137" s="94"/>
      <c r="F137" s="94"/>
    </row>
    <row r="178" spans="1:11" ht="21">
      <c r="A178" s="116" t="s">
        <v>184</v>
      </c>
      <c r="B178" s="116"/>
      <c r="C178" s="116"/>
      <c r="D178" s="116"/>
      <c r="E178" s="116"/>
      <c r="F178" s="116"/>
      <c r="G178" s="77"/>
      <c r="H178" s="77"/>
      <c r="I178" s="77"/>
      <c r="J178" s="77"/>
      <c r="K178" s="77"/>
    </row>
    <row r="179" spans="1:11" ht="15.75">
      <c r="A179" s="117" t="s">
        <v>243</v>
      </c>
      <c r="B179" s="117"/>
      <c r="C179" s="117"/>
      <c r="D179" s="117"/>
      <c r="E179" s="117"/>
      <c r="F179" s="117"/>
      <c r="G179" s="78"/>
      <c r="H179" s="78"/>
      <c r="I179" s="78"/>
      <c r="J179" s="78"/>
      <c r="K179" s="78"/>
    </row>
  </sheetData>
  <mergeCells count="16">
    <mergeCell ref="A178:F178"/>
    <mergeCell ref="A179:F179"/>
    <mergeCell ref="A1:H1"/>
    <mergeCell ref="A129:F137"/>
    <mergeCell ref="C9:F9"/>
    <mergeCell ref="A11:F11"/>
    <mergeCell ref="A26:A32"/>
    <mergeCell ref="G26:G59"/>
    <mergeCell ref="A33:A42"/>
    <mergeCell ref="A43:A49"/>
    <mergeCell ref="A50:A53"/>
    <mergeCell ref="A54:A55"/>
    <mergeCell ref="A56:A58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4:D49"/>
  <sheetViews>
    <sheetView topLeftCell="A19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EJECUCIÒN SETIEMBR'!$F$4</f>
        <v>2240019180</v>
      </c>
      <c r="C46" s="4">
        <f>+'PROGRAMAS EN EJECUCIÒN SETIEMBR'!$G$4</f>
        <v>6</v>
      </c>
      <c r="D46" s="64">
        <f>+B46/B49</f>
        <v>0.49693159072348964</v>
      </c>
    </row>
    <row r="47" spans="1:4">
      <c r="A47" s="7" t="s">
        <v>191</v>
      </c>
      <c r="B47" s="72">
        <f>+'PROGRAMAS EN EJECUCIÒN SETIEMBR'!$F$5</f>
        <v>1745769712</v>
      </c>
      <c r="C47" s="4">
        <f>+'PROGRAMAS EN EJECUCIÒN SETIEMBR'!$G$5</f>
        <v>6</v>
      </c>
      <c r="D47" s="64">
        <f>+B47/B49</f>
        <v>0.38728602315853755</v>
      </c>
    </row>
    <row r="48" spans="1:4">
      <c r="A48" s="7" t="s">
        <v>192</v>
      </c>
      <c r="B48" s="72">
        <f>+'PROGRAMAS EN EJECUCIÒN SETIEMBR'!$F$6</f>
        <v>521912413</v>
      </c>
      <c r="C48" s="4">
        <f>+'PROGRAMAS EN EJECUCIÒN SETIEMBR'!$G$6</f>
        <v>4</v>
      </c>
      <c r="D48" s="64">
        <f>+B48/B49</f>
        <v>0.11578238611797283</v>
      </c>
    </row>
    <row r="49" spans="1:2">
      <c r="A49" s="73" t="s">
        <v>241</v>
      </c>
      <c r="B49" s="76">
        <f>SUM(B46:B48)</f>
        <v>4507701305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7"/>
  <sheetViews>
    <sheetView topLeftCell="A13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6" t="s">
        <v>184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>
      <c r="A2" s="117" t="s">
        <v>228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EJECUCIÒN SETIEMBR'!$D$26</f>
        <v>47706120314</v>
      </c>
      <c r="D31" s="49">
        <f>+'PROGRAMAS EN EJECUCIÒN SETIEMBR'!$E$26</f>
        <v>3139852190</v>
      </c>
      <c r="E31" s="49">
        <f>+C31-D31</f>
        <v>44566268124</v>
      </c>
    </row>
    <row r="32" spans="1:5">
      <c r="A32" s="17">
        <f>+[1]Hoja1!A105</f>
        <v>200</v>
      </c>
      <c r="B32" s="74" t="s">
        <v>176</v>
      </c>
      <c r="C32" s="49">
        <f>+'PROGRAMAS EN EJECUCIÒN SETIEMBR'!$D$33</f>
        <v>21606648856</v>
      </c>
      <c r="D32" s="49">
        <f>+'PROGRAMAS EN EJECUCIÒN SETIEMBR'!$E$33</f>
        <v>1165659424</v>
      </c>
      <c r="E32" s="49">
        <f t="shared" ref="E32:E36" si="0">+C32-D32</f>
        <v>20440989432</v>
      </c>
    </row>
    <row r="33" spans="1:5">
      <c r="A33" s="17">
        <f>+[1]Hoja1!A113</f>
        <v>300</v>
      </c>
      <c r="B33" s="74" t="s">
        <v>178</v>
      </c>
      <c r="C33" s="49">
        <f>+'PROGRAMAS EN EJECUCIÒN SETIEMBR'!$D$43</f>
        <v>3536935730</v>
      </c>
      <c r="D33" s="49">
        <f>+'PROGRAMAS EN EJECUCIÒN SETIEMBR'!E43</f>
        <v>199890356</v>
      </c>
      <c r="E33" s="49">
        <f t="shared" si="0"/>
        <v>3337045374</v>
      </c>
    </row>
    <row r="34" spans="1:5">
      <c r="A34" s="17">
        <f>+[1]Hoja1!A121</f>
        <v>500</v>
      </c>
      <c r="B34" s="74" t="s">
        <v>181</v>
      </c>
      <c r="C34" s="49">
        <f>+'PROGRAMAS EN EJECUCIÒN SETIEMBR'!$D$50</f>
        <v>2524950361</v>
      </c>
      <c r="D34" s="49">
        <f>+'PROGRAMAS EN EJECUCIÒN SETIEMBR'!E50</f>
        <v>0</v>
      </c>
      <c r="E34" s="49">
        <f t="shared" si="0"/>
        <v>2524950361</v>
      </c>
    </row>
    <row r="35" spans="1:5">
      <c r="A35" s="17">
        <f>+[1]Hoja1!A126</f>
        <v>800</v>
      </c>
      <c r="B35" s="74" t="s">
        <v>179</v>
      </c>
      <c r="C35" s="49">
        <f>+'PROGRAMAS EN EJECUCIÒN SETIEMBR'!$D$54</f>
        <v>200000000</v>
      </c>
      <c r="D35" s="49">
        <f>+'PROGRAMAS EN EJECUCIÒN SETIEMBR'!E54</f>
        <v>0</v>
      </c>
      <c r="E35" s="49">
        <f t="shared" si="0"/>
        <v>200000000</v>
      </c>
    </row>
    <row r="36" spans="1:5">
      <c r="A36" s="17">
        <f>+[1]Hoja1!A128</f>
        <v>900</v>
      </c>
      <c r="B36" s="74" t="s">
        <v>180</v>
      </c>
      <c r="C36" s="49">
        <f>+'PROGRAMAS EN EJECUCIÒN SETIEMBR'!$D$56</f>
        <v>300839899</v>
      </c>
      <c r="D36" s="49">
        <f>+'PROGRAMAS EN EJECUCIÒN SETIEMBR'!E56</f>
        <v>2299335</v>
      </c>
      <c r="E36" s="49">
        <f t="shared" si="0"/>
        <v>298540564</v>
      </c>
    </row>
    <row r="37" spans="1:5">
      <c r="C37" s="75">
        <f>SUM(C31:C36)</f>
        <v>75875495160</v>
      </c>
      <c r="D37" s="75">
        <f>SUM(D31:D36)</f>
        <v>4507701305</v>
      </c>
      <c r="E37" s="75">
        <f t="shared" ref="E37" si="1">SUM(E31:E36)</f>
        <v>71367793855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EJECUCIÒN SETIEMBR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2023-10-04T17:22:08Z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