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45" windowHeight="4035"/>
  </bookViews>
  <sheets>
    <sheet name="Programas en Ejecución" sheetId="1" r:id="rId1"/>
    <sheet name="4.4 GRÁFICO METAS Y EJEC." sheetId="3" state="hidden" r:id="rId2"/>
    <sheet name="4.8 GRÁFICO EJEC. PRESUP." sheetId="2" state="hidden" r:id="rId3"/>
  </sheets>
  <calcPr calcId="152511"/>
</workbook>
</file>

<file path=xl/calcChain.xml><?xml version="1.0" encoding="utf-8"?>
<calcChain xmlns="http://schemas.openxmlformats.org/spreadsheetml/2006/main">
  <c r="C46" i="3" l="1"/>
  <c r="C47" i="3"/>
  <c r="C48" i="3"/>
  <c r="E26" i="1" l="1"/>
  <c r="F27" i="1" l="1"/>
  <c r="D53" i="1" l="1"/>
  <c r="D55" i="1" l="1"/>
  <c r="D48" i="1"/>
  <c r="D40" i="1"/>
  <c r="D32" i="1"/>
  <c r="D26" i="1"/>
  <c r="D58" i="1" l="1"/>
  <c r="E32" i="1"/>
  <c r="F57" i="1" l="1"/>
  <c r="F56" i="1"/>
  <c r="E55" i="1"/>
  <c r="D36" i="2" s="1"/>
  <c r="C36" i="2"/>
  <c r="E53" i="1"/>
  <c r="D35" i="2" s="1"/>
  <c r="C35" i="2"/>
  <c r="F54" i="1"/>
  <c r="F53" i="1" s="1"/>
  <c r="E35" i="2" s="1"/>
  <c r="F50" i="1"/>
  <c r="F51" i="1"/>
  <c r="F52" i="1"/>
  <c r="F49" i="1"/>
  <c r="F47" i="1"/>
  <c r="E48" i="1"/>
  <c r="D34" i="2" s="1"/>
  <c r="C34" i="2"/>
  <c r="E40" i="1"/>
  <c r="D33" i="2" s="1"/>
  <c r="C33" i="2"/>
  <c r="F42" i="1"/>
  <c r="F43" i="1"/>
  <c r="F44" i="1"/>
  <c r="F45" i="1"/>
  <c r="F46" i="1"/>
  <c r="F41" i="1"/>
  <c r="D32" i="2"/>
  <c r="F34" i="1"/>
  <c r="F35" i="1"/>
  <c r="F36" i="1"/>
  <c r="F37" i="1"/>
  <c r="F38" i="1"/>
  <c r="F39" i="1"/>
  <c r="F33" i="1"/>
  <c r="C32" i="2"/>
  <c r="D31" i="2"/>
  <c r="C31" i="2"/>
  <c r="F28" i="1"/>
  <c r="F29" i="1"/>
  <c r="F30" i="1"/>
  <c r="F31" i="1"/>
  <c r="E58" i="1" l="1"/>
  <c r="F55" i="1"/>
  <c r="E36" i="2" s="1"/>
  <c r="F26" i="1"/>
  <c r="E31" i="2" s="1"/>
  <c r="F48" i="1"/>
  <c r="E34" i="2" s="1"/>
  <c r="F40" i="1"/>
  <c r="E33" i="2" s="1"/>
  <c r="F32" i="1"/>
  <c r="E32" i="2" s="1"/>
  <c r="B47" i="3"/>
  <c r="B48" i="3"/>
  <c r="D48" i="3" s="1"/>
  <c r="B46" i="3"/>
  <c r="D46" i="3" s="1"/>
  <c r="D47" i="3" l="1"/>
  <c r="F58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<sst xmlns="http://schemas.openxmlformats.org/spreadsheetml/2006/main" count="193" uniqueCount="157">
  <si>
    <t>Nro.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</si>
  <si>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</si>
  <si>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</si>
  <si>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</si>
  <si>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</si>
  <si>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</si>
  <si>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</si>
  <si>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</si>
  <si>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</si>
  <si>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</si>
  <si>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</si>
  <si>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</si>
  <si>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</si>
  <si>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</si>
  <si>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</si>
  <si>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</si>
  <si>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</si>
  <si>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</si>
  <si>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</si>
  <si>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</si>
  <si>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</si>
  <si>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</si>
  <si>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</si>
  <si>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</si>
  <si>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</si>
  <si>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</si>
  <si>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</si>
  <si>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</si>
  <si>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</si>
  <si>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</si>
  <si>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</si>
  <si>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</si>
  <si>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</si>
  <si>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</si>
  <si>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</si>
  <si>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</si>
  <si>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</si>
  <si>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</si>
  <si>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</si>
  <si>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</si>
  <si>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</si>
  <si>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</si>
  <si>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</si>
  <si>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</si>
  <si>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</si>
  <si>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</si>
  <si>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</si>
  <si>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</si>
  <si>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</si>
  <si>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</si>
  <si>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</si>
  <si>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</si>
  <si>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</si>
  <si>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</si>
  <si>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</si>
  <si>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</si>
  <si>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</si>
  <si>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</si>
  <si>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</si>
  <si>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</si>
  <si>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</si>
  <si>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</si>
  <si>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</si>
  <si>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</si>
  <si>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</si>
  <si>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</si>
  <si>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</si>
  <si>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</si>
  <si>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</si>
  <si>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</si>
  <si>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</si>
  <si>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</si>
  <si>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</si>
  <si>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</si>
  <si>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</si>
  <si>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</si>
  <si>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</si>
  <si>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</si>
  <si>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</si>
  <si>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</si>
  <si>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</si>
  <si>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</si>
  <si>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</si>
  <si>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</si>
  <si>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</si>
  <si>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</si>
  <si>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</si>
  <si>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</si>
  <si>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</si>
  <si>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</si>
  <si>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</si>
  <si>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</si>
  <si>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</si>
  <si>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</si>
  <si>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</si>
  <si>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</si>
  <si>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</si>
  <si>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</si>
  <si>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</si>
  <si>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</si>
  <si>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</si>
  <si>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</si>
  <si>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</si>
  <si>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</si>
  <si>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</si>
  <si>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</si>
  <si>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</si>
  <si>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</si>
  <si>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</si>
  <si>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</si>
  <si>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</si>
  <si>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</si>
  <si>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</si>
  <si>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</si>
  <si>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</si>
  <si>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</si>
  <si>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</si>
  <si>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</si>
  <si>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</si>
  <si>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</si>
  <si>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</si>
  <si>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</si>
  <si>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</si>
  <si>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</si>
  <si>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</si>
  <si>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</si>
  <si>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</si>
  <si>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</si>
  <si>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</si>
  <si>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</si>
  <si>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</si>
  <si>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</si>
  <si>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</si>
  <si>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</si>
  <si>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</si>
  <si>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</si>
  <si>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</si>
  <si>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</si>
  <si>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</si>
  <si>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</si>
  <si>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</si>
  <si>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</si>
  <si>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</si>
  <si>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</si>
  <si>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</si>
  <si>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</si>
  <si>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</si>
  <si>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</si>
  <si>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REPORTE DE EJECUCIÓN PRESUPUESTARIA (DICIEMBRE) DEL SIARE/SIAF</t>
  </si>
  <si>
    <t>3.895 instrumentos de Gestión Ambiental</t>
  </si>
  <si>
    <t>5 Planes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</si>
  <si>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</si>
  <si>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</si>
  <si>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</si>
  <si>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</si>
  <si>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Programas en Ejecución Diciembre 2021</t>
  </si>
  <si>
    <t>Proyectos y Programas no Ejecutados (listado referencial, aporyarse en gráficos ilustrativos)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</si>
</sst>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u/>
      <sz val="11"/>
      <color theme="1"/>
      <name val="Calibri"/>
      <charset val="134"/>
      <scheme val="minor"/>
    </font>
    <font>
      <u/>
      <sz val="11"/>
      <color theme="1"/>
      <name val="Calibri"/>
      <charset val="134"/>
    </font>
    <font>
      <u/>
      <sz val="11"/>
      <color rgb="FF0000FF"/>
      <name val="Calibri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12" fillId="4" borderId="1" xfId="0" applyFont="1" applyFill="1" applyBorder="1" applyAlignment="1"/>
    <xf numFmtId="3" fontId="12" fillId="4" borderId="1" xfId="0" applyNumberFormat="1" applyFont="1" applyFill="1" applyBorder="1" applyAlignment="1"/>
    <xf numFmtId="0" fontId="12" fillId="4" borderId="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3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0" fillId="4" borderId="9" xfId="0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3" fontId="12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1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>
      <alignment vertic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4346886746</c:v>
                </c:pt>
                <c:pt idx="1">
                  <c:v>3245524020</c:v>
                </c:pt>
                <c:pt idx="2">
                  <c:v>2789413687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41473257258</c:v>
                </c:pt>
                <c:pt idx="1">
                  <c:v>7299991796</c:v>
                </c:pt>
                <c:pt idx="2">
                  <c:v>2653762004</c:v>
                </c:pt>
                <c:pt idx="3">
                  <c:v>4145837849</c:v>
                </c:pt>
                <c:pt idx="4">
                  <c:v>130000000</c:v>
                </c:pt>
                <c:pt idx="5">
                  <c:v>623145286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6571580871</c:v>
                </c:pt>
                <c:pt idx="1">
                  <c:v>1280073885</c:v>
                </c:pt>
                <c:pt idx="2">
                  <c:v>355524180</c:v>
                </c:pt>
                <c:pt idx="3">
                  <c:v>1883088950</c:v>
                </c:pt>
                <c:pt idx="4">
                  <c:v>0</c:v>
                </c:pt>
                <c:pt idx="5">
                  <c:v>291556567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34901676387</c:v>
                </c:pt>
                <c:pt idx="1">
                  <c:v>6019917911</c:v>
                </c:pt>
                <c:pt idx="2">
                  <c:v>2298237824</c:v>
                </c:pt>
                <c:pt idx="3">
                  <c:v>2262748899</c:v>
                </c:pt>
                <c:pt idx="4">
                  <c:v>130000000</c:v>
                </c:pt>
                <c:pt idx="5">
                  <c:v>331588719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04232"/>
        <c:axId val="231204616"/>
      </c:barChart>
      <c:catAx>
        <c:axId val="231204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204616"/>
        <c:crosses val="autoZero"/>
        <c:auto val="1"/>
        <c:lblAlgn val="ctr"/>
        <c:lblOffset val="100"/>
        <c:noMultiLvlLbl val="0"/>
      </c:catAx>
      <c:valAx>
        <c:axId val="231204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204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4346886746</c:v>
                </c:pt>
                <c:pt idx="1">
                  <c:v>3245524020</c:v>
                </c:pt>
                <c:pt idx="2">
                  <c:v>2789413687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41473257258</c:v>
                </c:pt>
                <c:pt idx="1">
                  <c:v>7299991796</c:v>
                </c:pt>
                <c:pt idx="2">
                  <c:v>2653762004</c:v>
                </c:pt>
                <c:pt idx="3">
                  <c:v>4145837849</c:v>
                </c:pt>
                <c:pt idx="4">
                  <c:v>130000000</c:v>
                </c:pt>
                <c:pt idx="5">
                  <c:v>623145286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6571580871</c:v>
                </c:pt>
                <c:pt idx="1">
                  <c:v>1280073885</c:v>
                </c:pt>
                <c:pt idx="2">
                  <c:v>355524180</c:v>
                </c:pt>
                <c:pt idx="3">
                  <c:v>1883088950</c:v>
                </c:pt>
                <c:pt idx="4">
                  <c:v>0</c:v>
                </c:pt>
                <c:pt idx="5">
                  <c:v>291556567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34901676387</c:v>
                </c:pt>
                <c:pt idx="1">
                  <c:v>6019917911</c:v>
                </c:pt>
                <c:pt idx="2">
                  <c:v>2298237824</c:v>
                </c:pt>
                <c:pt idx="3">
                  <c:v>2262748899</c:v>
                </c:pt>
                <c:pt idx="4">
                  <c:v>130000000</c:v>
                </c:pt>
                <c:pt idx="5">
                  <c:v>331588719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85680"/>
        <c:axId val="231340848"/>
      </c:barChart>
      <c:catAx>
        <c:axId val="23128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340848"/>
        <c:crosses val="autoZero"/>
        <c:auto val="1"/>
        <c:lblAlgn val="ctr"/>
        <c:lblOffset val="100"/>
        <c:noMultiLvlLbl val="0"/>
      </c:catAx>
      <c:valAx>
        <c:axId val="23134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128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41473257258</c:v>
                </c:pt>
                <c:pt idx="1">
                  <c:v>7299991796</c:v>
                </c:pt>
                <c:pt idx="2">
                  <c:v>2653762004</c:v>
                </c:pt>
                <c:pt idx="3">
                  <c:v>4145837849</c:v>
                </c:pt>
                <c:pt idx="4">
                  <c:v>130000000</c:v>
                </c:pt>
                <c:pt idx="5">
                  <c:v>623145286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6571580871</c:v>
                </c:pt>
                <c:pt idx="1">
                  <c:v>1280073885</c:v>
                </c:pt>
                <c:pt idx="2">
                  <c:v>355524180</c:v>
                </c:pt>
                <c:pt idx="3">
                  <c:v>1883088950</c:v>
                </c:pt>
                <c:pt idx="4">
                  <c:v>0</c:v>
                </c:pt>
                <c:pt idx="5">
                  <c:v>291556567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34901676387</c:v>
                </c:pt>
                <c:pt idx="1">
                  <c:v>6019917911</c:v>
                </c:pt>
                <c:pt idx="2">
                  <c:v>2298237824</c:v>
                </c:pt>
                <c:pt idx="3">
                  <c:v>2262748899</c:v>
                </c:pt>
                <c:pt idx="4">
                  <c:v>130000000</c:v>
                </c:pt>
                <c:pt idx="5">
                  <c:v>331588719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43552"/>
        <c:axId val="231246760"/>
      </c:barChart>
      <c:catAx>
        <c:axId val="23054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246760"/>
        <c:crosses val="autoZero"/>
        <c:auto val="1"/>
        <c:lblAlgn val="ctr"/>
        <c:lblOffset val="100"/>
        <c:noMultiLvlLbl val="0"/>
      </c:catAx>
      <c:valAx>
        <c:axId val="231246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5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2</xdr:col>
      <xdr:colOff>3140529</xdr:colOff>
      <xdr:row>148</xdr:row>
      <xdr:rowOff>147638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5</xdr:col>
      <xdr:colOff>308883</xdr:colOff>
      <xdr:row>171</xdr:row>
      <xdr:rowOff>190499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419101</xdr:colOff>
      <xdr:row>44</xdr:row>
      <xdr:rowOff>380999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zoomScale="70" zoomScaleNormal="70" workbookViewId="0">
      <selection activeCell="J6" sqref="J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s="72" customFormat="1" ht="15.75" customHeight="1"/>
    <row r="2" spans="1:8">
      <c r="A2" s="55" t="s">
        <v>155</v>
      </c>
      <c r="B2" s="24"/>
      <c r="C2" s="24"/>
      <c r="D2" s="24"/>
      <c r="E2" s="24"/>
      <c r="F2" s="24"/>
      <c r="G2" s="24"/>
      <c r="H2" s="24"/>
    </row>
    <row r="3" spans="1:8" ht="30">
      <c r="A3" s="25" t="s">
        <v>1</v>
      </c>
      <c r="B3" s="25" t="s">
        <v>2</v>
      </c>
      <c r="C3" s="38" t="s">
        <v>107</v>
      </c>
      <c r="D3" s="25" t="s">
        <v>4</v>
      </c>
      <c r="E3" s="25" t="s">
        <v>5</v>
      </c>
      <c r="F3" s="25" t="s">
        <v>6</v>
      </c>
      <c r="G3" s="48" t="s">
        <v>146</v>
      </c>
      <c r="H3" s="25" t="s">
        <v>8</v>
      </c>
    </row>
    <row r="4" spans="1:8" ht="51.75" customHeight="1">
      <c r="A4" s="25"/>
      <c r="B4" s="61" t="s">
        <v>106</v>
      </c>
      <c r="C4" s="64" t="s">
        <v>108</v>
      </c>
      <c r="D4" s="51" t="s">
        <v>151</v>
      </c>
      <c r="E4" s="38" t="s">
        <v>109</v>
      </c>
      <c r="F4" s="39">
        <v>4346886746</v>
      </c>
      <c r="G4" s="50">
        <v>15</v>
      </c>
      <c r="H4" s="44" t="s">
        <v>148</v>
      </c>
    </row>
    <row r="5" spans="1:8" ht="51.75" customHeight="1">
      <c r="A5" s="25"/>
      <c r="B5" s="62"/>
      <c r="C5" s="65"/>
      <c r="D5" s="51" t="s">
        <v>149</v>
      </c>
      <c r="E5" s="38" t="s">
        <v>109</v>
      </c>
      <c r="F5" s="39">
        <v>3245524020</v>
      </c>
      <c r="G5" s="50">
        <v>22</v>
      </c>
      <c r="H5" s="44" t="s">
        <v>148</v>
      </c>
    </row>
    <row r="6" spans="1:8" ht="51.75" customHeight="1">
      <c r="A6" s="25"/>
      <c r="B6" s="63"/>
      <c r="C6" s="66"/>
      <c r="D6" s="51" t="s">
        <v>150</v>
      </c>
      <c r="E6" s="38" t="s">
        <v>109</v>
      </c>
      <c r="F6" s="39">
        <v>2789413687</v>
      </c>
      <c r="G6" s="50">
        <v>23</v>
      </c>
      <c r="H6" s="44" t="s">
        <v>148</v>
      </c>
    </row>
    <row r="8" spans="1:8">
      <c r="A8" s="23" t="s">
        <v>156</v>
      </c>
      <c r="B8" s="24"/>
      <c r="C8" s="24"/>
      <c r="D8" s="24"/>
      <c r="E8" s="24"/>
      <c r="F8" s="24"/>
    </row>
    <row r="9" spans="1:8">
      <c r="A9" s="24"/>
      <c r="B9" s="24"/>
      <c r="C9" s="56" t="s">
        <v>9</v>
      </c>
      <c r="D9" s="56"/>
      <c r="E9" s="56"/>
      <c r="F9" s="56"/>
    </row>
    <row r="10" spans="1:8">
      <c r="A10" s="25" t="s">
        <v>1</v>
      </c>
      <c r="B10" s="25" t="s">
        <v>2</v>
      </c>
      <c r="C10" s="25" t="s">
        <v>10</v>
      </c>
      <c r="D10" s="25" t="s">
        <v>11</v>
      </c>
      <c r="E10" s="25" t="s">
        <v>12</v>
      </c>
      <c r="F10" s="25" t="s">
        <v>13</v>
      </c>
    </row>
    <row r="11" spans="1:8" ht="30.75" customHeight="1">
      <c r="A11" s="67" t="s">
        <v>110</v>
      </c>
      <c r="B11" s="68"/>
      <c r="C11" s="68"/>
      <c r="D11" s="68"/>
      <c r="E11" s="68"/>
      <c r="F11" s="69"/>
    </row>
    <row r="12" spans="1:8">
      <c r="E12" s="35"/>
    </row>
    <row r="13" spans="1:8" ht="15" hidden="1" customHeight="1">
      <c r="A13" s="5" t="s">
        <v>14</v>
      </c>
    </row>
    <row r="14" spans="1:8" ht="15" hidden="1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7</v>
      </c>
      <c r="G14" s="4" t="s">
        <v>15</v>
      </c>
      <c r="H14" s="10" t="s">
        <v>16</v>
      </c>
    </row>
    <row r="15" spans="1:8" ht="15" hidden="1" customHeight="1">
      <c r="A15" s="4"/>
      <c r="B15" s="4"/>
      <c r="C15" s="4"/>
      <c r="D15" s="4"/>
      <c r="E15" s="4"/>
      <c r="F15" s="4"/>
      <c r="G15" s="4"/>
      <c r="H15" s="4"/>
    </row>
    <row r="16" spans="1:8" ht="15" hidden="1" customHeight="1">
      <c r="A16" s="4"/>
      <c r="B16" s="4"/>
      <c r="C16" s="4"/>
      <c r="D16" s="4"/>
      <c r="E16" s="4"/>
      <c r="F16" s="4"/>
      <c r="G16" s="4"/>
      <c r="H16" s="4"/>
    </row>
    <row r="17" spans="1:7" ht="15" hidden="1" customHeight="1"/>
    <row r="18" spans="1:7" ht="15" hidden="1" customHeight="1">
      <c r="A18" s="5" t="s">
        <v>17</v>
      </c>
    </row>
    <row r="19" spans="1:7" ht="30" hidden="1" customHeight="1">
      <c r="A19" s="4" t="s">
        <v>18</v>
      </c>
      <c r="B19" s="4" t="s">
        <v>19</v>
      </c>
      <c r="C19" s="4" t="s">
        <v>20</v>
      </c>
      <c r="D19" s="4" t="s">
        <v>21</v>
      </c>
      <c r="E19" s="10" t="s">
        <v>22</v>
      </c>
      <c r="F19" s="4" t="s">
        <v>23</v>
      </c>
    </row>
    <row r="20" spans="1:7" ht="15" hidden="1" customHeight="1">
      <c r="A20" s="4"/>
      <c r="B20" s="4"/>
      <c r="C20" s="4"/>
      <c r="D20" s="4"/>
      <c r="E20" s="4"/>
      <c r="F20" s="4"/>
    </row>
    <row r="21" spans="1:7" ht="15" hidden="1" customHeight="1">
      <c r="A21" s="4"/>
      <c r="B21" s="4"/>
      <c r="C21" s="4"/>
      <c r="D21" s="4"/>
      <c r="E21" s="4"/>
      <c r="F21" s="4"/>
    </row>
    <row r="22" spans="1:7" ht="15" hidden="1" customHeight="1">
      <c r="A22" s="4"/>
      <c r="B22" s="4"/>
      <c r="C22" s="4"/>
      <c r="D22" s="4"/>
      <c r="E22" s="4"/>
      <c r="F22" s="4"/>
    </row>
    <row r="23" spans="1:7" ht="15" hidden="1" customHeight="1"/>
    <row r="24" spans="1:7">
      <c r="A24" s="23" t="s">
        <v>24</v>
      </c>
      <c r="B24" s="24"/>
      <c r="C24" s="24"/>
      <c r="D24" s="24"/>
      <c r="E24" s="24"/>
      <c r="F24" s="24"/>
      <c r="G24" s="24"/>
    </row>
    <row r="25" spans="1:7">
      <c r="A25" s="31" t="s">
        <v>25</v>
      </c>
      <c r="B25" s="31" t="s">
        <v>26</v>
      </c>
      <c r="C25" s="31" t="s">
        <v>2</v>
      </c>
      <c r="D25" s="32" t="s">
        <v>27</v>
      </c>
      <c r="E25" s="32" t="s">
        <v>28</v>
      </c>
      <c r="F25" s="32" t="s">
        <v>29</v>
      </c>
      <c r="G25" s="33" t="s">
        <v>34</v>
      </c>
    </row>
    <row r="26" spans="1:7" ht="15" customHeight="1">
      <c r="A26" s="61">
        <v>100</v>
      </c>
      <c r="B26" s="45">
        <v>100</v>
      </c>
      <c r="C26" s="29" t="s">
        <v>119</v>
      </c>
      <c r="D26" s="30">
        <f>SUM(D27:D31)</f>
        <v>41473257258</v>
      </c>
      <c r="E26" s="30">
        <f>SUM(E27:E31)</f>
        <v>6571580871</v>
      </c>
      <c r="F26" s="30">
        <f>SUM(F27:F31)</f>
        <v>34901676387</v>
      </c>
      <c r="G26" s="58" t="s">
        <v>148</v>
      </c>
    </row>
    <row r="27" spans="1:7">
      <c r="A27" s="62"/>
      <c r="B27" s="26">
        <v>110</v>
      </c>
      <c r="C27" s="27" t="s">
        <v>114</v>
      </c>
      <c r="D27" s="28">
        <v>27740306763</v>
      </c>
      <c r="E27" s="28">
        <v>3941064199</v>
      </c>
      <c r="F27" s="28">
        <f>+D27-E27</f>
        <v>23799242564</v>
      </c>
      <c r="G27" s="59"/>
    </row>
    <row r="28" spans="1:7">
      <c r="A28" s="62"/>
      <c r="B28" s="26">
        <v>120</v>
      </c>
      <c r="C28" s="27" t="s">
        <v>115</v>
      </c>
      <c r="D28" s="28">
        <v>1249322994</v>
      </c>
      <c r="E28" s="28">
        <v>203096401</v>
      </c>
      <c r="F28" s="28">
        <f t="shared" ref="F28:F31" si="0">+D28-E28</f>
        <v>1046226593</v>
      </c>
      <c r="G28" s="59"/>
    </row>
    <row r="29" spans="1:7">
      <c r="A29" s="62"/>
      <c r="B29" s="26">
        <v>130</v>
      </c>
      <c r="C29" s="27" t="s">
        <v>116</v>
      </c>
      <c r="D29" s="28">
        <v>5327040356</v>
      </c>
      <c r="E29" s="28">
        <v>1364010620</v>
      </c>
      <c r="F29" s="28">
        <f t="shared" si="0"/>
        <v>3963029736</v>
      </c>
      <c r="G29" s="59"/>
    </row>
    <row r="30" spans="1:7">
      <c r="A30" s="62"/>
      <c r="B30" s="26">
        <v>140</v>
      </c>
      <c r="C30" s="27" t="s">
        <v>117</v>
      </c>
      <c r="D30" s="28">
        <v>5340867257</v>
      </c>
      <c r="E30" s="28">
        <v>920355559</v>
      </c>
      <c r="F30" s="28">
        <f t="shared" si="0"/>
        <v>4420511698</v>
      </c>
      <c r="G30" s="59"/>
    </row>
    <row r="31" spans="1:7">
      <c r="A31" s="62"/>
      <c r="B31" s="26">
        <v>190</v>
      </c>
      <c r="C31" s="27" t="s">
        <v>118</v>
      </c>
      <c r="D31" s="28">
        <v>1815719888</v>
      </c>
      <c r="E31" s="28">
        <v>143054092</v>
      </c>
      <c r="F31" s="28">
        <f t="shared" si="0"/>
        <v>1672665796</v>
      </c>
      <c r="G31" s="59"/>
    </row>
    <row r="32" spans="1:7">
      <c r="A32" s="61">
        <v>200</v>
      </c>
      <c r="B32" s="45">
        <v>200</v>
      </c>
      <c r="C32" s="29" t="s">
        <v>120</v>
      </c>
      <c r="D32" s="30">
        <f>SUM(D33:D39)</f>
        <v>7299991796</v>
      </c>
      <c r="E32" s="30">
        <f>SUM(E33:E39)</f>
        <v>1280073885</v>
      </c>
      <c r="F32" s="30">
        <f>SUM(F33:F39)</f>
        <v>6019917911</v>
      </c>
      <c r="G32" s="59"/>
    </row>
    <row r="33" spans="1:7">
      <c r="A33" s="62"/>
      <c r="B33" s="26">
        <v>210</v>
      </c>
      <c r="C33" s="27" t="s">
        <v>121</v>
      </c>
      <c r="D33" s="28">
        <v>1036200000</v>
      </c>
      <c r="E33" s="28">
        <v>59713076</v>
      </c>
      <c r="F33" s="28">
        <f>+D33-E33</f>
        <v>976486924</v>
      </c>
      <c r="G33" s="59"/>
    </row>
    <row r="34" spans="1:7">
      <c r="A34" s="62"/>
      <c r="B34" s="26">
        <v>230</v>
      </c>
      <c r="C34" s="27" t="s">
        <v>122</v>
      </c>
      <c r="D34" s="28">
        <v>1404039066</v>
      </c>
      <c r="E34" s="28">
        <v>167247506</v>
      </c>
      <c r="F34" s="28">
        <f t="shared" ref="F34:F46" si="1">+D34-E34</f>
        <v>1236791560</v>
      </c>
      <c r="G34" s="59"/>
    </row>
    <row r="35" spans="1:7">
      <c r="A35" s="62"/>
      <c r="B35" s="26">
        <v>240</v>
      </c>
      <c r="C35" s="46" t="s">
        <v>127</v>
      </c>
      <c r="D35" s="28">
        <v>1378002560</v>
      </c>
      <c r="E35" s="28">
        <v>320612529</v>
      </c>
      <c r="F35" s="28">
        <f t="shared" si="1"/>
        <v>1057390031</v>
      </c>
      <c r="G35" s="59"/>
    </row>
    <row r="36" spans="1:7">
      <c r="A36" s="62"/>
      <c r="B36" s="26">
        <v>250</v>
      </c>
      <c r="C36" s="27" t="s">
        <v>123</v>
      </c>
      <c r="D36" s="28">
        <v>32450000</v>
      </c>
      <c r="E36" s="28">
        <v>5700000</v>
      </c>
      <c r="F36" s="28">
        <f t="shared" si="1"/>
        <v>26750000</v>
      </c>
      <c r="G36" s="59"/>
    </row>
    <row r="37" spans="1:7">
      <c r="A37" s="62"/>
      <c r="B37" s="26">
        <v>260</v>
      </c>
      <c r="C37" s="27" t="s">
        <v>124</v>
      </c>
      <c r="D37" s="28">
        <v>2442501500</v>
      </c>
      <c r="E37" s="28">
        <v>675679544</v>
      </c>
      <c r="F37" s="28">
        <f t="shared" si="1"/>
        <v>1766821956</v>
      </c>
      <c r="G37" s="59"/>
    </row>
    <row r="38" spans="1:7">
      <c r="A38" s="62"/>
      <c r="B38" s="26">
        <v>280</v>
      </c>
      <c r="C38" s="27" t="s">
        <v>125</v>
      </c>
      <c r="D38" s="28">
        <v>276990950</v>
      </c>
      <c r="E38" s="28">
        <v>51121230</v>
      </c>
      <c r="F38" s="28">
        <f t="shared" si="1"/>
        <v>225869720</v>
      </c>
      <c r="G38" s="59"/>
    </row>
    <row r="39" spans="1:7">
      <c r="A39" s="62"/>
      <c r="B39" s="26">
        <v>290</v>
      </c>
      <c r="C39" s="27" t="s">
        <v>126</v>
      </c>
      <c r="D39" s="28">
        <v>729807720</v>
      </c>
      <c r="E39" s="28">
        <v>0</v>
      </c>
      <c r="F39" s="28">
        <f t="shared" si="1"/>
        <v>729807720</v>
      </c>
      <c r="G39" s="59"/>
    </row>
    <row r="40" spans="1:7">
      <c r="A40" s="61">
        <v>300</v>
      </c>
      <c r="B40" s="45">
        <v>300</v>
      </c>
      <c r="C40" s="29" t="s">
        <v>128</v>
      </c>
      <c r="D40" s="30">
        <f>SUM(D41:D47)</f>
        <v>2653762004</v>
      </c>
      <c r="E40" s="30">
        <f t="shared" ref="E40:F40" si="2">SUM(E41:E47)</f>
        <v>355524180</v>
      </c>
      <c r="F40" s="30">
        <f t="shared" si="2"/>
        <v>2298237824</v>
      </c>
      <c r="G40" s="59"/>
    </row>
    <row r="41" spans="1:7">
      <c r="A41" s="62"/>
      <c r="B41" s="26">
        <v>310</v>
      </c>
      <c r="C41" s="27" t="s">
        <v>129</v>
      </c>
      <c r="D41" s="28">
        <v>365204724</v>
      </c>
      <c r="E41" s="28">
        <v>10811740</v>
      </c>
      <c r="F41" s="28">
        <f t="shared" si="1"/>
        <v>354392984</v>
      </c>
      <c r="G41" s="59"/>
    </row>
    <row r="42" spans="1:7">
      <c r="A42" s="62"/>
      <c r="B42" s="26">
        <v>320</v>
      </c>
      <c r="C42" s="27" t="s">
        <v>130</v>
      </c>
      <c r="D42" s="28">
        <v>0</v>
      </c>
      <c r="E42" s="28">
        <v>0</v>
      </c>
      <c r="F42" s="28">
        <f t="shared" si="1"/>
        <v>0</v>
      </c>
      <c r="G42" s="59"/>
    </row>
    <row r="43" spans="1:7">
      <c r="A43" s="62"/>
      <c r="B43" s="26">
        <v>330</v>
      </c>
      <c r="C43" s="27" t="s">
        <v>131</v>
      </c>
      <c r="D43" s="28">
        <v>254501650</v>
      </c>
      <c r="E43" s="28">
        <v>3199500</v>
      </c>
      <c r="F43" s="28">
        <f t="shared" si="1"/>
        <v>251302150</v>
      </c>
      <c r="G43" s="59"/>
    </row>
    <row r="44" spans="1:7">
      <c r="A44" s="62"/>
      <c r="B44" s="26">
        <v>340</v>
      </c>
      <c r="C44" s="27" t="s">
        <v>132</v>
      </c>
      <c r="D44" s="28">
        <v>130150690</v>
      </c>
      <c r="E44" s="28">
        <v>75149513</v>
      </c>
      <c r="F44" s="28">
        <f t="shared" si="1"/>
        <v>55001177</v>
      </c>
      <c r="G44" s="59"/>
    </row>
    <row r="45" spans="1:7">
      <c r="A45" s="62"/>
      <c r="B45" s="26">
        <v>350</v>
      </c>
      <c r="C45" s="46" t="s">
        <v>135</v>
      </c>
      <c r="D45" s="28">
        <v>143845000</v>
      </c>
      <c r="E45" s="28">
        <v>79763000</v>
      </c>
      <c r="F45" s="28">
        <f t="shared" si="1"/>
        <v>64082000</v>
      </c>
      <c r="G45" s="59"/>
    </row>
    <row r="46" spans="1:7">
      <c r="A46" s="62"/>
      <c r="B46" s="47">
        <v>360</v>
      </c>
      <c r="C46" s="46" t="s">
        <v>133</v>
      </c>
      <c r="D46" s="28">
        <v>1602270000</v>
      </c>
      <c r="E46" s="28">
        <v>164705727</v>
      </c>
      <c r="F46" s="28">
        <f t="shared" si="1"/>
        <v>1437564273</v>
      </c>
      <c r="G46" s="59"/>
    </row>
    <row r="47" spans="1:7">
      <c r="A47" s="62"/>
      <c r="B47" s="47">
        <v>390</v>
      </c>
      <c r="C47" s="46" t="s">
        <v>134</v>
      </c>
      <c r="D47" s="28">
        <v>157789940</v>
      </c>
      <c r="E47" s="28">
        <v>21894700</v>
      </c>
      <c r="F47" s="28">
        <f>+D47-E47</f>
        <v>135895240</v>
      </c>
      <c r="G47" s="59"/>
    </row>
    <row r="48" spans="1:7">
      <c r="A48" s="61">
        <v>500</v>
      </c>
      <c r="B48" s="45">
        <v>500</v>
      </c>
      <c r="C48" s="29" t="s">
        <v>136</v>
      </c>
      <c r="D48" s="30">
        <f>SUM(D49:D52)</f>
        <v>4145837849</v>
      </c>
      <c r="E48" s="30">
        <f t="shared" ref="E48:F48" si="3">SUM(E49:E52)</f>
        <v>1883088950</v>
      </c>
      <c r="F48" s="30">
        <f t="shared" si="3"/>
        <v>2262748899</v>
      </c>
      <c r="G48" s="59"/>
    </row>
    <row r="49" spans="1:7">
      <c r="A49" s="62"/>
      <c r="B49" s="26">
        <v>520</v>
      </c>
      <c r="C49" s="27" t="s">
        <v>137</v>
      </c>
      <c r="D49" s="28">
        <v>0</v>
      </c>
      <c r="E49" s="28">
        <v>0</v>
      </c>
      <c r="F49" s="28">
        <f>+D49-E49</f>
        <v>0</v>
      </c>
      <c r="G49" s="59"/>
    </row>
    <row r="50" spans="1:7">
      <c r="A50" s="62"/>
      <c r="B50" s="26">
        <v>530</v>
      </c>
      <c r="C50" s="46" t="s">
        <v>138</v>
      </c>
      <c r="D50" s="28">
        <v>3036060746</v>
      </c>
      <c r="E50" s="28">
        <v>1302100000</v>
      </c>
      <c r="F50" s="28">
        <f t="shared" ref="F50:F54" si="4">+D50-E50</f>
        <v>1733960746</v>
      </c>
      <c r="G50" s="59"/>
    </row>
    <row r="51" spans="1:7">
      <c r="A51" s="62"/>
      <c r="B51" s="26">
        <v>540</v>
      </c>
      <c r="C51" s="46" t="s">
        <v>139</v>
      </c>
      <c r="D51" s="28">
        <v>397000000</v>
      </c>
      <c r="E51" s="28">
        <v>168386000</v>
      </c>
      <c r="F51" s="28">
        <f t="shared" si="4"/>
        <v>228614000</v>
      </c>
      <c r="G51" s="59"/>
    </row>
    <row r="52" spans="1:7">
      <c r="A52" s="62"/>
      <c r="B52" s="26">
        <v>570</v>
      </c>
      <c r="C52" s="46" t="s">
        <v>140</v>
      </c>
      <c r="D52" s="28">
        <v>712777103</v>
      </c>
      <c r="E52" s="28">
        <v>412602950</v>
      </c>
      <c r="F52" s="28">
        <f t="shared" si="4"/>
        <v>300174153</v>
      </c>
      <c r="G52" s="59"/>
    </row>
    <row r="53" spans="1:7">
      <c r="A53" s="61">
        <v>800</v>
      </c>
      <c r="B53" s="45">
        <v>800</v>
      </c>
      <c r="C53" s="29" t="s">
        <v>141</v>
      </c>
      <c r="D53" s="30">
        <f>+D54</f>
        <v>130000000</v>
      </c>
      <c r="E53" s="30">
        <f>+E54</f>
        <v>0</v>
      </c>
      <c r="F53" s="30">
        <f>+F54</f>
        <v>130000000</v>
      </c>
      <c r="G53" s="59"/>
    </row>
    <row r="54" spans="1:7">
      <c r="A54" s="62"/>
      <c r="B54" s="26">
        <v>850</v>
      </c>
      <c r="C54" s="46" t="s">
        <v>142</v>
      </c>
      <c r="D54" s="28">
        <v>130000000</v>
      </c>
      <c r="E54" s="28">
        <v>0</v>
      </c>
      <c r="F54" s="28">
        <f t="shared" si="4"/>
        <v>130000000</v>
      </c>
      <c r="G54" s="59"/>
    </row>
    <row r="55" spans="1:7">
      <c r="A55" s="61">
        <v>900</v>
      </c>
      <c r="B55" s="45">
        <v>900</v>
      </c>
      <c r="C55" s="29" t="s">
        <v>143</v>
      </c>
      <c r="D55" s="30">
        <f>+D56+D57</f>
        <v>623145286</v>
      </c>
      <c r="E55" s="30">
        <f t="shared" ref="E55:F55" si="5">+E56+E57</f>
        <v>291556567</v>
      </c>
      <c r="F55" s="30">
        <f t="shared" si="5"/>
        <v>331588719</v>
      </c>
      <c r="G55" s="59"/>
    </row>
    <row r="56" spans="1:7">
      <c r="A56" s="62"/>
      <c r="B56" s="26">
        <v>910</v>
      </c>
      <c r="C56" s="46" t="s">
        <v>144</v>
      </c>
      <c r="D56" s="28">
        <v>606145286</v>
      </c>
      <c r="E56" s="28">
        <v>291556567</v>
      </c>
      <c r="F56" s="28">
        <f>+D56-E56</f>
        <v>314588719</v>
      </c>
      <c r="G56" s="59"/>
    </row>
    <row r="57" spans="1:7">
      <c r="A57" s="62"/>
      <c r="B57" s="26">
        <v>920</v>
      </c>
      <c r="C57" s="46" t="s">
        <v>145</v>
      </c>
      <c r="D57" s="28">
        <v>17000000</v>
      </c>
      <c r="E57" s="28">
        <v>0</v>
      </c>
      <c r="F57" s="28">
        <f>+D57-E57</f>
        <v>17000000</v>
      </c>
      <c r="G57" s="59"/>
    </row>
    <row r="58" spans="1:7">
      <c r="A58" s="25"/>
      <c r="B58" s="26"/>
      <c r="C58" s="29" t="s">
        <v>92</v>
      </c>
      <c r="D58" s="30">
        <f>+D55+D53+D48+D40+D32+D26</f>
        <v>56325994193</v>
      </c>
      <c r="E58" s="30">
        <f>+E55+E53+E48+E40+E32+E26</f>
        <v>10381824453</v>
      </c>
      <c r="F58" s="30">
        <f>+F55+F53+F48+F40+F32+F26</f>
        <v>45944169740</v>
      </c>
      <c r="G58" s="60"/>
    </row>
    <row r="60" spans="1:7" hidden="1">
      <c r="A60" s="7" t="s">
        <v>30</v>
      </c>
    </row>
    <row r="61" spans="1:7" ht="30" hidden="1">
      <c r="A61" s="6" t="s">
        <v>0</v>
      </c>
      <c r="B61" s="6" t="s">
        <v>31</v>
      </c>
      <c r="C61" s="6" t="s">
        <v>32</v>
      </c>
      <c r="D61" s="6" t="s">
        <v>33</v>
      </c>
      <c r="E61" s="3" t="s">
        <v>34</v>
      </c>
    </row>
    <row r="62" spans="1:7" hidden="1">
      <c r="A62" s="6"/>
      <c r="B62" s="6"/>
      <c r="C62" s="6"/>
      <c r="D62" s="6"/>
      <c r="E62" s="3"/>
    </row>
    <row r="63" spans="1:7" hidden="1">
      <c r="A63" s="6"/>
      <c r="B63" s="6"/>
      <c r="C63" s="6"/>
      <c r="D63" s="3"/>
      <c r="E63" s="3"/>
    </row>
    <row r="64" spans="1:7" hidden="1">
      <c r="A64" s="11"/>
      <c r="B64" s="11"/>
      <c r="C64" s="11"/>
      <c r="D64" s="12"/>
    </row>
    <row r="65" spans="1:5" hidden="1">
      <c r="A65" s="1" t="s">
        <v>35</v>
      </c>
    </row>
    <row r="66" spans="1:5" hidden="1">
      <c r="A66" s="7" t="s">
        <v>36</v>
      </c>
    </row>
    <row r="67" spans="1:5" ht="45" hidden="1">
      <c r="A67" s="6" t="s">
        <v>1</v>
      </c>
      <c r="B67" s="6" t="s">
        <v>37</v>
      </c>
      <c r="C67" s="6" t="s">
        <v>2</v>
      </c>
      <c r="D67" s="6" t="s">
        <v>38</v>
      </c>
      <c r="E67" s="6" t="s">
        <v>39</v>
      </c>
    </row>
    <row r="68" spans="1:5" hidden="1">
      <c r="A68" s="6"/>
      <c r="B68" s="6"/>
      <c r="C68" s="6"/>
      <c r="D68" s="6"/>
      <c r="E68" s="6"/>
    </row>
    <row r="69" spans="1:5" hidden="1">
      <c r="A69" s="6"/>
      <c r="B69" s="6"/>
      <c r="C69" s="6"/>
      <c r="D69" s="3"/>
      <c r="E69" s="6"/>
    </row>
    <row r="70" spans="1:5" hidden="1">
      <c r="A70" s="3"/>
      <c r="B70" s="3"/>
      <c r="C70" s="3"/>
      <c r="D70" s="3"/>
      <c r="E70" s="3"/>
    </row>
    <row r="71" spans="1:5" hidden="1">
      <c r="A71" s="3"/>
      <c r="B71" s="3"/>
      <c r="C71" s="3"/>
      <c r="D71" s="3"/>
      <c r="E71" s="3"/>
    </row>
    <row r="72" spans="1:5" hidden="1"/>
    <row r="73" spans="1:5" hidden="1">
      <c r="A73" s="7" t="s">
        <v>40</v>
      </c>
    </row>
    <row r="74" spans="1:5" ht="30" hidden="1">
      <c r="A74" s="6" t="s">
        <v>41</v>
      </c>
      <c r="B74" s="6" t="s">
        <v>42</v>
      </c>
      <c r="C74" s="6" t="s">
        <v>43</v>
      </c>
      <c r="D74" s="6" t="s">
        <v>34</v>
      </c>
      <c r="E74" s="3" t="s">
        <v>44</v>
      </c>
    </row>
    <row r="75" spans="1:5" hidden="1">
      <c r="A75" s="6"/>
      <c r="B75" s="6"/>
      <c r="C75" s="6"/>
      <c r="D75" s="6"/>
      <c r="E75" s="4"/>
    </row>
    <row r="76" spans="1:5" hidden="1">
      <c r="A76" s="6"/>
      <c r="B76" s="6"/>
      <c r="C76" s="6"/>
      <c r="D76" s="3"/>
      <c r="E76" s="4"/>
    </row>
    <row r="77" spans="1:5" hidden="1">
      <c r="A77" s="3"/>
      <c r="B77" s="3"/>
      <c r="C77" s="3"/>
      <c r="D77" s="3"/>
      <c r="E77" s="4"/>
    </row>
    <row r="78" spans="1:5" hidden="1">
      <c r="A78" s="3"/>
      <c r="B78" s="3"/>
      <c r="C78" s="3"/>
      <c r="D78" s="3"/>
      <c r="E78" s="4"/>
    </row>
    <row r="79" spans="1:5" hidden="1">
      <c r="A79" s="12"/>
      <c r="B79" s="12"/>
      <c r="C79" s="12"/>
      <c r="D79" s="12"/>
    </row>
    <row r="80" spans="1:5" hidden="1">
      <c r="A80" s="7" t="s">
        <v>45</v>
      </c>
    </row>
    <row r="81" spans="1:5" hidden="1">
      <c r="A81" s="15" t="s">
        <v>46</v>
      </c>
      <c r="B81" s="15" t="s">
        <v>47</v>
      </c>
      <c r="C81" s="15" t="s">
        <v>2</v>
      </c>
      <c r="D81" s="15" t="s">
        <v>48</v>
      </c>
      <c r="E81" s="15" t="s">
        <v>34</v>
      </c>
    </row>
    <row r="82" spans="1:5" hidden="1">
      <c r="A82" s="15"/>
      <c r="B82" s="15"/>
      <c r="C82" s="15"/>
      <c r="D82" s="15"/>
      <c r="E82" s="15"/>
    </row>
    <row r="83" spans="1:5" hidden="1">
      <c r="A83" s="15"/>
      <c r="B83" s="15"/>
      <c r="C83" s="15"/>
      <c r="D83" s="15"/>
      <c r="E83" s="21"/>
    </row>
    <row r="84" spans="1:5" hidden="1">
      <c r="A84" s="21"/>
      <c r="B84" s="21"/>
      <c r="C84" s="21"/>
      <c r="D84" s="21"/>
      <c r="E84" s="21"/>
    </row>
    <row r="85" spans="1:5" hidden="1">
      <c r="A85" s="22" t="s">
        <v>49</v>
      </c>
      <c r="B85" s="21"/>
      <c r="C85" s="21"/>
      <c r="D85" s="21"/>
      <c r="E85" s="21"/>
    </row>
    <row r="86" spans="1:5" hidden="1">
      <c r="A86" s="21"/>
      <c r="B86" s="21"/>
      <c r="C86" s="21"/>
      <c r="D86" s="21"/>
      <c r="E86" s="16"/>
    </row>
    <row r="87" spans="1:5" hidden="1">
      <c r="A87" s="8" t="s">
        <v>50</v>
      </c>
    </row>
    <row r="88" spans="1:5" hidden="1"/>
    <row r="89" spans="1:5" hidden="1">
      <c r="A89" s="2" t="s">
        <v>51</v>
      </c>
    </row>
    <row r="90" spans="1:5" hidden="1"/>
    <row r="91" spans="1:5" hidden="1">
      <c r="A91" s="2" t="s">
        <v>52</v>
      </c>
    </row>
    <row r="92" spans="1:5" hidden="1">
      <c r="A92" s="9" t="s">
        <v>53</v>
      </c>
      <c r="B92" s="4"/>
      <c r="C92" s="4"/>
    </row>
    <row r="93" spans="1:5" hidden="1">
      <c r="A93" s="9" t="s">
        <v>54</v>
      </c>
      <c r="B93" s="4" t="s">
        <v>2</v>
      </c>
      <c r="C93" s="10" t="s">
        <v>55</v>
      </c>
    </row>
    <row r="94" spans="1:5" ht="45" hidden="1">
      <c r="A94" s="20" t="s">
        <v>91</v>
      </c>
      <c r="B94" s="20" t="s">
        <v>90</v>
      </c>
      <c r="C94" s="4"/>
    </row>
    <row r="95" spans="1:5" ht="67.5" hidden="1">
      <c r="A95" s="20" t="s">
        <v>89</v>
      </c>
      <c r="B95" s="20" t="s">
        <v>88</v>
      </c>
      <c r="C95" s="4"/>
    </row>
    <row r="96" spans="1:5" ht="78.75" hidden="1">
      <c r="A96" s="20" t="s">
        <v>87</v>
      </c>
      <c r="B96" s="20" t="s">
        <v>86</v>
      </c>
      <c r="C96" s="4"/>
    </row>
    <row r="97" spans="1:3" hidden="1">
      <c r="A97" s="9"/>
      <c r="B97" s="4"/>
      <c r="C97" s="4"/>
    </row>
    <row r="98" spans="1:3" hidden="1">
      <c r="A98" s="9" t="s">
        <v>56</v>
      </c>
      <c r="B98" s="4"/>
      <c r="C98" s="4"/>
    </row>
    <row r="99" spans="1:3" hidden="1">
      <c r="A99" s="9" t="s">
        <v>54</v>
      </c>
      <c r="B99" s="4" t="s">
        <v>2</v>
      </c>
      <c r="C99" s="10" t="s">
        <v>55</v>
      </c>
    </row>
    <row r="100" spans="1:3" ht="45" hidden="1">
      <c r="A100" s="20" t="s">
        <v>85</v>
      </c>
      <c r="B100" s="20" t="s">
        <v>84</v>
      </c>
      <c r="C100" s="4"/>
    </row>
    <row r="101" spans="1:3" ht="45" hidden="1">
      <c r="A101" s="20" t="s">
        <v>83</v>
      </c>
      <c r="B101" s="20" t="s">
        <v>73</v>
      </c>
      <c r="C101" s="4"/>
    </row>
    <row r="102" spans="1:3" ht="45" hidden="1">
      <c r="A102" s="20" t="s">
        <v>82</v>
      </c>
      <c r="B102" s="20" t="s">
        <v>73</v>
      </c>
      <c r="C102" s="4"/>
    </row>
    <row r="103" spans="1:3" ht="45" hidden="1">
      <c r="A103" s="20" t="s">
        <v>81</v>
      </c>
      <c r="B103" s="20" t="s">
        <v>65</v>
      </c>
      <c r="C103" s="4"/>
    </row>
    <row r="104" spans="1:3" ht="22.5" hidden="1">
      <c r="A104" s="20" t="s">
        <v>80</v>
      </c>
      <c r="B104" s="20" t="s">
        <v>79</v>
      </c>
      <c r="C104" s="4"/>
    </row>
    <row r="105" spans="1:3" ht="45" hidden="1">
      <c r="A105" s="20" t="s">
        <v>78</v>
      </c>
      <c r="B105" s="20" t="s">
        <v>73</v>
      </c>
      <c r="C105" s="4"/>
    </row>
    <row r="106" spans="1:3" ht="45" hidden="1">
      <c r="A106" s="20" t="s">
        <v>77</v>
      </c>
      <c r="B106" s="20" t="s">
        <v>65</v>
      </c>
      <c r="C106" s="4"/>
    </row>
    <row r="107" spans="1:3" ht="33.75" hidden="1">
      <c r="A107" s="20" t="s">
        <v>76</v>
      </c>
      <c r="B107" s="20" t="s">
        <v>75</v>
      </c>
      <c r="C107" s="4"/>
    </row>
    <row r="108" spans="1:3" ht="22.5" hidden="1">
      <c r="A108" s="20" t="s">
        <v>74</v>
      </c>
      <c r="B108" s="20" t="s">
        <v>73</v>
      </c>
      <c r="C108" s="4"/>
    </row>
    <row r="109" spans="1:3" ht="22.5" hidden="1">
      <c r="A109" s="20" t="s">
        <v>72</v>
      </c>
      <c r="B109" s="20" t="s">
        <v>71</v>
      </c>
      <c r="C109" s="4"/>
    </row>
    <row r="110" spans="1:3" ht="22.5" hidden="1">
      <c r="A110" s="20" t="s">
        <v>70</v>
      </c>
      <c r="B110" s="20" t="s">
        <v>69</v>
      </c>
      <c r="C110" s="4"/>
    </row>
    <row r="111" spans="1:3" ht="22.5" hidden="1">
      <c r="A111" s="20" t="s">
        <v>68</v>
      </c>
      <c r="B111" s="20" t="s">
        <v>67</v>
      </c>
      <c r="C111" s="4"/>
    </row>
    <row r="112" spans="1:3" ht="22.5" hidden="1">
      <c r="A112" s="20" t="s">
        <v>66</v>
      </c>
      <c r="B112" s="20" t="s">
        <v>65</v>
      </c>
      <c r="C112" s="4"/>
    </row>
    <row r="113" spans="1:6" hidden="1">
      <c r="A113" s="19" t="s">
        <v>57</v>
      </c>
      <c r="B113" s="4"/>
      <c r="C113" s="4"/>
    </row>
    <row r="114" spans="1:6" hidden="1">
      <c r="A114" s="9" t="s">
        <v>54</v>
      </c>
      <c r="B114" s="4" t="s">
        <v>2</v>
      </c>
      <c r="C114" s="10" t="s">
        <v>55</v>
      </c>
    </row>
    <row r="115" spans="1:6" hidden="1">
      <c r="A115" s="9"/>
      <c r="B115" s="4"/>
      <c r="C115" s="4"/>
    </row>
    <row r="116" spans="1:6" hidden="1">
      <c r="A116" s="9" t="s">
        <v>58</v>
      </c>
      <c r="B116" s="4"/>
      <c r="C116" s="4"/>
    </row>
    <row r="117" spans="1:6" hidden="1">
      <c r="A117" s="9" t="s">
        <v>54</v>
      </c>
      <c r="B117" s="4" t="s">
        <v>2</v>
      </c>
      <c r="C117" s="10" t="s">
        <v>55</v>
      </c>
    </row>
    <row r="118" spans="1:6" ht="15" hidden="1" customHeight="1">
      <c r="A118" s="8"/>
    </row>
    <row r="119" spans="1:6" hidden="1">
      <c r="A119" s="2" t="s">
        <v>59</v>
      </c>
    </row>
    <row r="120" spans="1:6" hidden="1">
      <c r="A120" s="13" t="s">
        <v>0</v>
      </c>
      <c r="B120" s="14" t="s">
        <v>60</v>
      </c>
      <c r="C120" s="10" t="s">
        <v>61</v>
      </c>
    </row>
    <row r="121" spans="1:6" ht="56.25" hidden="1">
      <c r="A121" s="18" t="s">
        <v>64</v>
      </c>
      <c r="B121" s="17" t="s">
        <v>63</v>
      </c>
      <c r="C121" s="4"/>
    </row>
    <row r="122" spans="1:6" hidden="1">
      <c r="A122" s="9"/>
      <c r="B122" s="4"/>
      <c r="C122" s="4"/>
    </row>
    <row r="123" spans="1:6" hidden="1">
      <c r="A123" s="9"/>
      <c r="B123" s="4"/>
      <c r="C123" s="4"/>
    </row>
    <row r="124" spans="1:6" hidden="1">
      <c r="A124" s="9"/>
      <c r="B124" s="4"/>
      <c r="C124" s="4"/>
    </row>
    <row r="125" spans="1:6" hidden="1">
      <c r="A125" s="9"/>
      <c r="B125" s="4"/>
      <c r="C125" s="4"/>
    </row>
    <row r="126" spans="1:6" hidden="1">
      <c r="A126" s="8"/>
    </row>
    <row r="127" spans="1:6" hidden="1">
      <c r="A127" s="2" t="s">
        <v>62</v>
      </c>
    </row>
    <row r="128" spans="1:6">
      <c r="A128" s="57"/>
      <c r="B128" s="57"/>
      <c r="C128" s="57"/>
      <c r="D128" s="57"/>
      <c r="E128" s="57"/>
      <c r="F128" s="57"/>
    </row>
    <row r="129" spans="1:7">
      <c r="A129" s="57"/>
      <c r="B129" s="57"/>
      <c r="C129" s="57"/>
      <c r="D129" s="57"/>
      <c r="E129" s="57"/>
      <c r="F129" s="57"/>
      <c r="G129" s="35"/>
    </row>
    <row r="130" spans="1:7">
      <c r="A130" s="57"/>
      <c r="B130" s="57"/>
      <c r="C130" s="57"/>
      <c r="D130" s="57"/>
      <c r="E130" s="57"/>
      <c r="F130" s="57"/>
      <c r="G130" s="35"/>
    </row>
    <row r="131" spans="1:7">
      <c r="A131" s="57"/>
      <c r="B131" s="57"/>
      <c r="C131" s="57"/>
      <c r="D131" s="57"/>
      <c r="E131" s="57"/>
      <c r="F131" s="57"/>
    </row>
    <row r="132" spans="1:7">
      <c r="A132" s="57"/>
      <c r="B132" s="57"/>
      <c r="C132" s="57"/>
      <c r="D132" s="57"/>
      <c r="E132" s="57"/>
      <c r="F132" s="57"/>
    </row>
    <row r="133" spans="1:7">
      <c r="A133" s="57"/>
      <c r="B133" s="57"/>
      <c r="C133" s="57"/>
      <c r="D133" s="57"/>
      <c r="E133" s="57"/>
      <c r="F133" s="57"/>
    </row>
    <row r="134" spans="1:7">
      <c r="A134" s="57"/>
      <c r="B134" s="57"/>
      <c r="C134" s="57"/>
      <c r="D134" s="57"/>
      <c r="E134" s="57"/>
      <c r="F134" s="57"/>
    </row>
    <row r="135" spans="1:7">
      <c r="A135" s="57"/>
      <c r="B135" s="57"/>
      <c r="C135" s="57"/>
      <c r="D135" s="57"/>
      <c r="E135" s="57"/>
      <c r="F135" s="57"/>
    </row>
    <row r="136" spans="1:7">
      <c r="A136" s="57"/>
      <c r="B136" s="57"/>
      <c r="C136" s="57"/>
      <c r="D136" s="57"/>
      <c r="E136" s="57"/>
      <c r="F136" s="57"/>
    </row>
  </sheetData>
  <mergeCells count="12">
    <mergeCell ref="C9:F9"/>
    <mergeCell ref="A128:F136"/>
    <mergeCell ref="G26:G58"/>
    <mergeCell ref="A26:A31"/>
    <mergeCell ref="A32:A39"/>
    <mergeCell ref="A53:A54"/>
    <mergeCell ref="A55:A57"/>
    <mergeCell ref="A40:A47"/>
    <mergeCell ref="A48:A52"/>
    <mergeCell ref="B4:B6"/>
    <mergeCell ref="C4:C6"/>
    <mergeCell ref="A11:F11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16" workbookViewId="0">
      <selection activeCell="A25" sqref="A25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53" t="s">
        <v>153</v>
      </c>
    </row>
    <row r="45" spans="1:4" ht="51">
      <c r="A45" s="43" t="s">
        <v>4</v>
      </c>
      <c r="B45" s="54" t="s">
        <v>6</v>
      </c>
      <c r="C45" s="54" t="s">
        <v>147</v>
      </c>
      <c r="D45" s="54" t="s">
        <v>154</v>
      </c>
    </row>
    <row r="46" spans="1:4">
      <c r="A46" s="40" t="s">
        <v>111</v>
      </c>
      <c r="B46" s="41">
        <f>+'Programas en Ejecución'!F4</f>
        <v>4346886746</v>
      </c>
      <c r="C46" s="42">
        <f>+'Programas en Ejecución'!G4</f>
        <v>15</v>
      </c>
      <c r="D46" s="52">
        <f>+B46/'Programas en Ejecución'!E58</f>
        <v>0.41870162279077017</v>
      </c>
    </row>
    <row r="47" spans="1:4">
      <c r="A47" s="40" t="s">
        <v>112</v>
      </c>
      <c r="B47" s="41">
        <f>+'Programas en Ejecución'!F5</f>
        <v>3245524020</v>
      </c>
      <c r="C47" s="42">
        <f>+'Programas en Ejecución'!G5</f>
        <v>22</v>
      </c>
      <c r="D47" s="52">
        <f>+B47/'Programas en Ejecución'!E58</f>
        <v>0.31261596019976545</v>
      </c>
    </row>
    <row r="48" spans="1:4">
      <c r="A48" s="40" t="s">
        <v>113</v>
      </c>
      <c r="B48" s="41">
        <f>+'Programas en Ejecución'!F6</f>
        <v>2789413687</v>
      </c>
      <c r="C48" s="42">
        <f>+'Programas en Ejecución'!G6</f>
        <v>23</v>
      </c>
      <c r="D48" s="52">
        <f>+B48/'Programas en Ejecución'!D58</f>
        <v>4.9522671139050373E-2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M8" sqref="M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71" t="s">
        <v>152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28" spans="1:5">
      <c r="A28" s="34" t="s">
        <v>104</v>
      </c>
      <c r="B28" s="34"/>
    </row>
    <row r="30" spans="1:5">
      <c r="A30" s="37" t="s">
        <v>93</v>
      </c>
      <c r="B30" s="37" t="s">
        <v>103</v>
      </c>
      <c r="C30" s="37" t="s">
        <v>94</v>
      </c>
      <c r="D30" s="37" t="s">
        <v>95</v>
      </c>
      <c r="E30" s="37" t="s">
        <v>96</v>
      </c>
    </row>
    <row r="31" spans="1:5">
      <c r="A31" s="12">
        <f>+'Programas en Ejecución'!A26</f>
        <v>100</v>
      </c>
      <c r="B31" s="36" t="s">
        <v>98</v>
      </c>
      <c r="C31" s="35">
        <f>+'Programas en Ejecución'!D26</f>
        <v>41473257258</v>
      </c>
      <c r="D31" s="35">
        <f>+'Programas en Ejecución'!E26</f>
        <v>6571580871</v>
      </c>
      <c r="E31" s="35">
        <f>+'Programas en Ejecución'!F26</f>
        <v>34901676387</v>
      </c>
    </row>
    <row r="32" spans="1:5">
      <c r="A32" s="12">
        <f>+'Programas en Ejecución'!A32</f>
        <v>200</v>
      </c>
      <c r="B32" s="36" t="s">
        <v>97</v>
      </c>
      <c r="C32" s="35">
        <f>+'Programas en Ejecución'!D32</f>
        <v>7299991796</v>
      </c>
      <c r="D32" s="35">
        <f>+'Programas en Ejecución'!E32</f>
        <v>1280073885</v>
      </c>
      <c r="E32" s="35">
        <f>+'Programas en Ejecución'!F32</f>
        <v>6019917911</v>
      </c>
    </row>
    <row r="33" spans="1:5">
      <c r="A33" s="12">
        <f>+'Programas en Ejecución'!A40</f>
        <v>300</v>
      </c>
      <c r="B33" s="36" t="s">
        <v>99</v>
      </c>
      <c r="C33" s="35">
        <f>+'Programas en Ejecución'!D40</f>
        <v>2653762004</v>
      </c>
      <c r="D33" s="35">
        <f>+'Programas en Ejecución'!E40</f>
        <v>355524180</v>
      </c>
      <c r="E33" s="35">
        <f>+'Programas en Ejecución'!F40</f>
        <v>2298237824</v>
      </c>
    </row>
    <row r="34" spans="1:5">
      <c r="A34" s="12">
        <f>+'Programas en Ejecución'!A48</f>
        <v>500</v>
      </c>
      <c r="B34" s="36" t="s">
        <v>102</v>
      </c>
      <c r="C34" s="35">
        <f>+'Programas en Ejecución'!D48</f>
        <v>4145837849</v>
      </c>
      <c r="D34" s="35">
        <f>+'Programas en Ejecución'!E48</f>
        <v>1883088950</v>
      </c>
      <c r="E34" s="35">
        <f>+'Programas en Ejecución'!F48</f>
        <v>2262748899</v>
      </c>
    </row>
    <row r="35" spans="1:5">
      <c r="A35" s="12">
        <f>+'Programas en Ejecución'!A53</f>
        <v>800</v>
      </c>
      <c r="B35" s="36" t="s">
        <v>100</v>
      </c>
      <c r="C35" s="35">
        <f>+'Programas en Ejecución'!D53</f>
        <v>130000000</v>
      </c>
      <c r="D35" s="35">
        <f>+'Programas en Ejecución'!E53</f>
        <v>0</v>
      </c>
      <c r="E35" s="35">
        <f>+'Programas en Ejecución'!F53</f>
        <v>130000000</v>
      </c>
    </row>
    <row r="36" spans="1:5">
      <c r="A36" s="12">
        <f>+'Programas en Ejecución'!A55</f>
        <v>900</v>
      </c>
      <c r="B36" s="36" t="s">
        <v>101</v>
      </c>
      <c r="C36" s="35">
        <f>+'Programas en Ejecución'!D55</f>
        <v>623145286</v>
      </c>
      <c r="D36" s="35">
        <f>+'Programas en Ejecución'!E55</f>
        <v>291556567</v>
      </c>
      <c r="E36" s="35">
        <f>+'Programas en Ejecución'!F55</f>
        <v>331588719</v>
      </c>
    </row>
    <row r="37" spans="1:5">
      <c r="C37" s="49">
        <f>SUM(C31:C36)</f>
        <v>56325994193</v>
      </c>
      <c r="D37" s="49">
        <f t="shared" ref="D37:E37" si="0">SUM(D31:D36)</f>
        <v>10381824453</v>
      </c>
      <c r="E37" s="49">
        <f t="shared" si="0"/>
        <v>45944169740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Programas en Ejecución</vt:lpstr>
      <vt:lpstr>4.4 GRÁFICO METAS Y EJEC.</vt:lpstr>
      <vt:lpstr>4.8 GRÁFICO EJEC. PRESUP.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2022-02-18T16:59:35Z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