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para el Portal 2022\Marzo\"/>
    </mc:Choice>
  </mc:AlternateContent>
  <bookViews>
    <workbookView xWindow="0" yWindow="0" windowWidth="15345" windowHeight="4035" firstSheet="3" activeTab="3"/>
  </bookViews>
  <sheets>
    <sheet name="Hoja1" sheetId="1" state="hidden" r:id="rId1"/>
    <sheet name="4.4 GRÁFICO METAS Y EJEC." sheetId="3" state="hidden" r:id="rId2"/>
    <sheet name="4.8 GRÁFICO EJEC. PRESUP." sheetId="2" state="hidden" r:id="rId3"/>
    <sheet name="Programas en Ejecución FEB 22" sheetId="4" r:id="rId4"/>
    <sheet name="4.4 GRÁFICO METAS Y EJEC. (2)" sheetId="5" r:id="rId5"/>
    <sheet name="4.8 GRÁFICO EJEC. PRESUP. (2)" sheetId="6" r:id="rId6"/>
  </sheets>
  <externalReferences>
    <externalReference r:id="rId7"/>
  </externalReferences>
  <calcPr calcId="152511"/>
</workbook>
</file>

<file path=xl/calcChain.xml><?xml version="1.0" encoding="utf-8"?>
<calcChain xmlns="http://schemas.openxmlformats.org/spreadsheetml/2006/main">
  <c r="C48" i="5" l="1"/>
  <c r="C47" i="5"/>
  <c r="C46" i="5"/>
  <c r="B48" i="5"/>
  <c r="B47" i="5"/>
  <c r="B46" i="5"/>
  <c r="D36" i="6"/>
  <c r="A36" i="6"/>
  <c r="D35" i="6"/>
  <c r="A35" i="6"/>
  <c r="D34" i="6"/>
  <c r="A34" i="6"/>
  <c r="D33" i="6"/>
  <c r="A33" i="6"/>
  <c r="A32" i="6"/>
  <c r="A31" i="6"/>
  <c r="B49" i="5" l="1"/>
  <c r="F57" i="4"/>
  <c r="F56" i="4"/>
  <c r="F55" i="4" s="1"/>
  <c r="E55" i="4"/>
  <c r="D55" i="4"/>
  <c r="C36" i="6" s="1"/>
  <c r="E36" i="6" s="1"/>
  <c r="F54" i="4"/>
  <c r="F53" i="4" s="1"/>
  <c r="E53" i="4"/>
  <c r="D53" i="4"/>
  <c r="C35" i="6" s="1"/>
  <c r="E35" i="6" s="1"/>
  <c r="F52" i="4"/>
  <c r="F51" i="4"/>
  <c r="F50" i="4"/>
  <c r="F49" i="4"/>
  <c r="E48" i="4"/>
  <c r="D48" i="4"/>
  <c r="F47" i="4"/>
  <c r="F46" i="4"/>
  <c r="F45" i="4"/>
  <c r="F44" i="4"/>
  <c r="F43" i="4"/>
  <c r="F42" i="4"/>
  <c r="F41" i="4"/>
  <c r="E40" i="4"/>
  <c r="D40" i="4"/>
  <c r="C33" i="6" s="1"/>
  <c r="E33" i="6" s="1"/>
  <c r="F39" i="4"/>
  <c r="F38" i="4"/>
  <c r="F37" i="4"/>
  <c r="F36" i="4"/>
  <c r="F35" i="4"/>
  <c r="F34" i="4"/>
  <c r="F33" i="4"/>
  <c r="E32" i="4"/>
  <c r="D32" i="6" s="1"/>
  <c r="D32" i="4"/>
  <c r="C32" i="6" s="1"/>
  <c r="F31" i="4"/>
  <c r="F30" i="4"/>
  <c r="F29" i="4"/>
  <c r="F28" i="4"/>
  <c r="F27" i="4"/>
  <c r="E26" i="4"/>
  <c r="D31" i="6" s="1"/>
  <c r="D26" i="4"/>
  <c r="C31" i="6" s="1"/>
  <c r="D47" i="5" l="1"/>
  <c r="D48" i="5"/>
  <c r="F40" i="4"/>
  <c r="E31" i="6"/>
  <c r="D37" i="6"/>
  <c r="D58" i="4"/>
  <c r="C34" i="6"/>
  <c r="E34" i="6" s="1"/>
  <c r="E32" i="6"/>
  <c r="D46" i="5"/>
  <c r="F32" i="4"/>
  <c r="F26" i="4"/>
  <c r="F48" i="4"/>
  <c r="E58" i="4"/>
  <c r="C46" i="3"/>
  <c r="C47" i="3"/>
  <c r="C48" i="3"/>
  <c r="E37" i="6" l="1"/>
  <c r="C37" i="6"/>
  <c r="F58" i="4"/>
  <c r="E99" i="1"/>
  <c r="F100" i="1" l="1"/>
  <c r="D126" i="1" l="1"/>
  <c r="D128" i="1" l="1"/>
  <c r="D121" i="1"/>
  <c r="D113" i="1"/>
  <c r="D105" i="1"/>
  <c r="D99" i="1"/>
  <c r="D131" i="1" l="1"/>
  <c r="E105" i="1"/>
  <c r="F130" i="1" l="1"/>
  <c r="F129" i="1"/>
  <c r="E128" i="1"/>
  <c r="D36" i="2" s="1"/>
  <c r="C36" i="2"/>
  <c r="E126" i="1"/>
  <c r="D35" i="2" s="1"/>
  <c r="C35" i="2"/>
  <c r="F127" i="1"/>
  <c r="F126" i="1" s="1"/>
  <c r="E35" i="2" s="1"/>
  <c r="F123" i="1"/>
  <c r="F124" i="1"/>
  <c r="F125" i="1"/>
  <c r="F122" i="1"/>
  <c r="F120" i="1"/>
  <c r="E121" i="1"/>
  <c r="D34" i="2" s="1"/>
  <c r="C34" i="2"/>
  <c r="E113" i="1"/>
  <c r="D33" i="2" s="1"/>
  <c r="C33" i="2"/>
  <c r="F115" i="1"/>
  <c r="F116" i="1"/>
  <c r="F117" i="1"/>
  <c r="F118" i="1"/>
  <c r="F119" i="1"/>
  <c r="F114" i="1"/>
  <c r="D32" i="2"/>
  <c r="F107" i="1"/>
  <c r="F108" i="1"/>
  <c r="F109" i="1"/>
  <c r="F110" i="1"/>
  <c r="F111" i="1"/>
  <c r="F112" i="1"/>
  <c r="F106" i="1"/>
  <c r="C32" i="2"/>
  <c r="D31" i="2"/>
  <c r="C31" i="2"/>
  <c r="F101" i="1"/>
  <c r="F102" i="1"/>
  <c r="F103" i="1"/>
  <c r="F104" i="1"/>
  <c r="E131" i="1" l="1"/>
  <c r="F128" i="1"/>
  <c r="E36" i="2" s="1"/>
  <c r="F99" i="1"/>
  <c r="E31" i="2" s="1"/>
  <c r="F121" i="1"/>
  <c r="E34" i="2" s="1"/>
  <c r="F113" i="1"/>
  <c r="E33" i="2" s="1"/>
  <c r="F105" i="1"/>
  <c r="E32" i="2" s="1"/>
  <c r="B47" i="3"/>
  <c r="B48" i="3"/>
  <c r="D48" i="3" s="1"/>
  <c r="B46" i="3"/>
  <c r="D46" i="3" s="1"/>
  <c r="D47" i="3" l="1"/>
  <c r="F131" i="1"/>
  <c r="A36" i="2"/>
  <c r="A35" i="2"/>
  <c r="A34" i="2"/>
  <c r="A33" i="2"/>
  <c r="A32" i="2"/>
  <c r="A31" i="2"/>
  <c r="C37" i="2" l="1"/>
  <c r="D37" i="2"/>
  <c r="E37" i="2"/>
</calcChain>
</file>

<file path=xl/sharedStrings.xml><?xml version="1.0" encoding="utf-8"?>
<sst xmlns="http://schemas.openxmlformats.org/spreadsheetml/2006/main" count="489" uniqueCount="245">
  <si>
    <t>MATRIZ DE INFORMACIÓN MINIMA PARA INFORME PARCIAL DE RENDICIÓN DE CUENTAS AL CIUDADANO</t>
  </si>
  <si>
    <t>1- PRESENTACIÓN</t>
  </si>
  <si>
    <t>Misión institucional</t>
  </si>
  <si>
    <t>Qué es la institución (en lenguaje sencillo, menos de 100 palabras)</t>
  </si>
  <si>
    <t>Nro.</t>
  </si>
  <si>
    <t>Dependencia</t>
  </si>
  <si>
    <t>Responsable</t>
  </si>
  <si>
    <t>Cargo que Ocupa</t>
  </si>
  <si>
    <t>3- Plan de Rendición de Cuentas</t>
  </si>
  <si>
    <t>3.1. Resolución de Aprobación y Anexo de Plan de Rendición de Cuentas</t>
  </si>
  <si>
    <t>Evidencia (Enlace del documento)</t>
  </si>
  <si>
    <t>Priorización</t>
  </si>
  <si>
    <t>Tema / Descripción</t>
  </si>
  <si>
    <t>Vinculación POI, PEI, PND, ODS.</t>
  </si>
  <si>
    <t>Justificaciones</t>
  </si>
  <si>
    <t xml:space="preserve">Evidencia </t>
  </si>
  <si>
    <t>1°</t>
  </si>
  <si>
    <t>2°</t>
  </si>
  <si>
    <t>3°</t>
  </si>
  <si>
    <t>4-Gestión Institucional</t>
  </si>
  <si>
    <t>4.1 Nivel de Cumplimiento  de Minimo de Información Disponible - Transparencia Activa Ley 5189 /14</t>
  </si>
  <si>
    <t>Mes</t>
  </si>
  <si>
    <t>Nivel de Cumplimiento (%)</t>
  </si>
  <si>
    <t>Enlace de la SFP</t>
  </si>
  <si>
    <t>Enero</t>
  </si>
  <si>
    <t>Febrero</t>
  </si>
  <si>
    <t>Marzo</t>
  </si>
  <si>
    <t>Abril</t>
  </si>
  <si>
    <t>4.2 Nivel de Cumplimiento  de Minimo de Información Disponible - Transparencia Activa Ley 5282/14</t>
  </si>
  <si>
    <t>Enlace SENAC</t>
  </si>
  <si>
    <t>4.3 Nivel de Cumplimiento de Respuestas a Consultas Ciudadanas - Transparencia Pasiva Ley N° 5282/14</t>
  </si>
  <si>
    <t>Cantidad de Consultas</t>
  </si>
  <si>
    <t>Respondidos</t>
  </si>
  <si>
    <t>No Respondidos</t>
  </si>
  <si>
    <t>Enlace Ministerio de Justicia</t>
  </si>
  <si>
    <t>Mayo</t>
  </si>
  <si>
    <t>Junio</t>
  </si>
  <si>
    <t>4.4 Proyectos y Programas Ejecutados a la fecha del Informe (listado referencial, apoyarse en gráficos ilustrativos)</t>
  </si>
  <si>
    <t>N°</t>
  </si>
  <si>
    <t>Descripción</t>
  </si>
  <si>
    <t>Objetivo</t>
  </si>
  <si>
    <t>Metas</t>
  </si>
  <si>
    <t>Población Beneficiaria</t>
  </si>
  <si>
    <t>Valor de Inversión</t>
  </si>
  <si>
    <t>Porcentaje de Ejecución</t>
  </si>
  <si>
    <t>Evidencias</t>
  </si>
  <si>
    <t>4.5 Proyectos y Programas no Ejecutados (listado referencial, aporyarse en gráficos ilustrativos)</t>
  </si>
  <si>
    <t>Dificultades (Breve Descripción)</t>
  </si>
  <si>
    <t>Financieras</t>
  </si>
  <si>
    <t>De Gestión</t>
  </si>
  <si>
    <t>Externas</t>
  </si>
  <si>
    <t>Otras</t>
  </si>
  <si>
    <t>4.6 Servicios o Productos Misionales (Depende de la Naturaleza de la Misión Insitucional, puede abarcar un Programa o Proyecto)</t>
  </si>
  <si>
    <t>Resultados Logrados</t>
  </si>
  <si>
    <t>Evidencia (Informe de Avance de Metas - SPR)</t>
  </si>
  <si>
    <t>4.7 Contrataciones realizadas</t>
  </si>
  <si>
    <t>ID</t>
  </si>
  <si>
    <t>Objeto</t>
  </si>
  <si>
    <t>Valor del Contrato</t>
  </si>
  <si>
    <t>Proveedor Adjudicado</t>
  </si>
  <si>
    <t>Estado (Ejecución - Finiquitado)</t>
  </si>
  <si>
    <t>Enlace DNCP</t>
  </si>
  <si>
    <t>4.8 Ejecución Financiera (Generar gráfica)</t>
  </si>
  <si>
    <t>Rubro</t>
  </si>
  <si>
    <t>Sub-rubros</t>
  </si>
  <si>
    <t>Presupuestado</t>
  </si>
  <si>
    <t>Ejecutado</t>
  </si>
  <si>
    <t>Saldos</t>
  </si>
  <si>
    <t>4.9 Fortalecimiento Institucional (Normativas, Estructura Interna, Infraestructura, adquisiciones, etc. En el trimestre, periodo del Informe)</t>
  </si>
  <si>
    <t>Descripción del Fortalecimiento</t>
  </si>
  <si>
    <t>Costo de Inversión</t>
  </si>
  <si>
    <t>Descripción del Beneficio</t>
  </si>
  <si>
    <t>Evidencia</t>
  </si>
  <si>
    <t>5- Instancias de Participación Ciudadana</t>
  </si>
  <si>
    <t>5.1. Canales de Participación Ciudadana existentes a la fecha.</t>
  </si>
  <si>
    <t>Denominación</t>
  </si>
  <si>
    <t>Dependencia Responsable del Canal de Participación</t>
  </si>
  <si>
    <t>Evidencia (Página Web, Buzón de SQR, Etc.)</t>
  </si>
  <si>
    <t>5.2. Aportes y Mejoras resultantes de la Participación Ciudadana</t>
  </si>
  <si>
    <t>Propuesta de Mejora</t>
  </si>
  <si>
    <t>Canal Utilizado</t>
  </si>
  <si>
    <t>Acción o Medida tomada por OEE</t>
  </si>
  <si>
    <t>Observaciones</t>
  </si>
  <si>
    <t>5.3 Gestión de denuncias de corrupción</t>
  </si>
  <si>
    <t>Ticket Numero</t>
  </si>
  <si>
    <t>Fecha Ingreso</t>
  </si>
  <si>
    <t>Estado</t>
  </si>
  <si>
    <t xml:space="preserve"> </t>
  </si>
  <si>
    <t>Link al Panel de Denuncia de la SENAC</t>
  </si>
  <si>
    <t>6- Control Interno y Externo</t>
  </si>
  <si>
    <t>Informes de Auditorias Internas y Auditorías Externas en el Trimestre</t>
  </si>
  <si>
    <t>Auditorias Financieras</t>
  </si>
  <si>
    <t>Nro. de Informe</t>
  </si>
  <si>
    <t>Evidencia (Enlace Ley 5282/14)</t>
  </si>
  <si>
    <t>Auditorias de Gestión</t>
  </si>
  <si>
    <t>Auditorías Externas</t>
  </si>
  <si>
    <t>Otros tipos de Auditoria</t>
  </si>
  <si>
    <t>Planes de Mejoramiento elaborados en el Trimestre</t>
  </si>
  <si>
    <t>Informe de referencia</t>
  </si>
  <si>
    <t>Evidencia (Adjuntar Documento)</t>
  </si>
  <si>
    <t>7- Descripción cualitativa de logros alcanzados en el Trimestre (apoyar con gráficos, cuadros dinámicos que describan lo alcanzado)</t>
  </si>
  <si>
    <t>Institución: Ministerio del Ambiente y Desarrollo Sostenible</t>
  </si>
  <si>
    <t>El Ministerio del Ambiente y Desarrollo Sostenible disena, establece, supervisa, fiscaliza y evalua la Polftica Ambiental National, promoviendo la investigation, recuperation, conservation, preservation, protection, ordenamiento, manejo y aprovechamiento de los recursos naturales, de manera articulada con organizaciones publicas, privadas y de la sociedad civil, a fin de asegurar el desarrollo sostenible y garantizar el derecho de todos los ciudadanos, de las generaciones presentes y futuras, a vivir en un ambiente saludable y disfrutar de los bienes y servicios brindados por los ecosistemas.</t>
  </si>
  <si>
    <t>En el año 2000, por Ley N° 1561, se crea el Sistema Nacional del Ambiente, el Consejo del Ambiente y la Secretaria del Ambiente (SEAM). En el mes de agosto del ano 2018 se promulga la Ley 6123/18 Que Eleva a Rango de Ministerio a la Secretaria del Ambiente y pasa a Denominarse Ministerio del Ambiente y Desarrollo Sostenible. El objetivo de la institution el cual se describe como "la formulación, coordinación, ejecución y fiscalización de la politica ambiental nacional.</t>
  </si>
  <si>
    <t>2-Presentación del CRCC http://www.mades.gov.py/resoluciones/por-la-cual-se-conforma-el-comite-de-rendicion-de-cuentas-al-ciudadano-del-ministerio-del-ambiente-y-desarrollo-sostenible/</t>
  </si>
  <si>
    <t>Dirección de Transparencia y Anticorrupción</t>
  </si>
  <si>
    <t>Amelia Ramirez</t>
  </si>
  <si>
    <t>Directora</t>
  </si>
  <si>
    <t>Dirección de Gabinete</t>
  </si>
  <si>
    <t>Rossana Ramirez</t>
  </si>
  <si>
    <t>Coordinadora</t>
  </si>
  <si>
    <t>Direcciones Grales (DGCCARN-DGPCRH-DGPCB-DGGA-DGA)</t>
  </si>
  <si>
    <t>Arnaldo Muñoz-Beatriz Silvero-Estela Gomez-Maria Jose Mendoza-Sofia Vera.</t>
  </si>
  <si>
    <t>Jefe de Verificación,Tecnica, Directora, Directora y Directora</t>
  </si>
  <si>
    <t>Dirección de Administración y Finanzas</t>
  </si>
  <si>
    <t>Julio Verthe</t>
  </si>
  <si>
    <t>Director Financiero</t>
  </si>
  <si>
    <t>Dirección de Planificación Estrategica</t>
  </si>
  <si>
    <t>Jesús Riquelme</t>
  </si>
  <si>
    <t>Jefe de Planificación</t>
  </si>
  <si>
    <t>Dirección de Comunicación Social</t>
  </si>
  <si>
    <t>Alfredo Penzzi</t>
  </si>
  <si>
    <t>Director</t>
  </si>
  <si>
    <t>Auditoria Interna</t>
  </si>
  <si>
    <t>Sandra Leiva</t>
  </si>
  <si>
    <t>Coordinación MECIP</t>
  </si>
  <si>
    <t>Beatriz Silvero</t>
  </si>
  <si>
    <t>Dirección de Sistemas Informáticos</t>
  </si>
  <si>
    <t>Angelina Prieto</t>
  </si>
  <si>
    <t>Técnica</t>
  </si>
  <si>
    <t>Declaraciones de Impacto Ambiental</t>
  </si>
  <si>
    <t>Licencias de Pesca</t>
  </si>
  <si>
    <t>Ozono</t>
  </si>
  <si>
    <t>Reconsiderado 1</t>
  </si>
  <si>
    <t>1 en plazo</t>
  </si>
  <si>
    <t>https://app.powerbi.com/view?r=eyJrIjoiMmJlYjg1YzgtMmQ3Mi00YzVkLWJkOTQtOTE3ZTZkNzVhYTAzIiwidCI6Ijk2ZDUwYjY5LTE5MGQtNDkxYy1hM2U1LWExYWRlYmMxYTg3NSJ9</t>
  </si>
  <si>
    <t>https://www.sfp.gov.py/sfp/archivos/documentos/Informe_Abril_2020_dnpn2ryv.pdf</t>
  </si>
  <si>
    <t xml:space="preserve">Intermedio </t>
  </si>
  <si>
    <t>https://www.sfp.gov.py/sfp/archivos/documentos/Intermedio_Marzo_2020_zc</t>
  </si>
  <si>
    <t>https://www.sfp.gov.py/sfp/archivos/documentos/Intermedio_Febrero_2020_</t>
  </si>
  <si>
    <t>https://www.sfp.gov.py/sfp/archivos/documentos/Intermedio_Enero_2020_r6</t>
  </si>
  <si>
    <r>
      <t xml:space="preserve">3.2 </t>
    </r>
    <r>
      <rPr>
        <b/>
        <sz val="11"/>
        <color theme="1"/>
        <rFont val="Calibri"/>
        <family val="2"/>
        <scheme val="minor"/>
      </rPr>
      <t>Plan de Rendición de Cuentas</t>
    </r>
    <r>
      <rPr>
        <sz val="11"/>
        <color theme="1"/>
        <rFont val="Calibri"/>
        <family val="2"/>
        <scheme val="minor"/>
      </rPr>
      <t>. El comité evaluo, los temas mas solicitados por la ciudadania, en cuanto a servicios, la medicion se ha realizado condiderado las solicitudes de acceso a la información presentadas ante el Portal Unificado, en el cual de acuerdo a la reiteraciones se ha visualizado el interes en los temas prioizados, asi tambien se ha tomado las denuncias como eje de relevancia para la ciudadania en los temas de interes.</t>
    </r>
  </si>
  <si>
    <t>Res.256/19 AGPE"Por la cual se autoriza la realización de una Auditoria de revisión especial en el Ministerio de Medio Ambiente y Desarrollo Sostenible MADES, correspondiente al ejercicio fiscal 2017 y 2018"</t>
  </si>
  <si>
    <t>Plan de Mejormiento Institucional</t>
  </si>
  <si>
    <t>Verificación de solicitud de Pago a Proveedores</t>
  </si>
  <si>
    <t>Informe de Auditoria N° 12/2020</t>
  </si>
  <si>
    <t>Verificación de Gestión de la Dirección de Servicios Ambientales</t>
  </si>
  <si>
    <t>Informe de Auditoria N° 11/2020</t>
  </si>
  <si>
    <t>Verificación de Exptes.obrantes en la DAJ, correspondientes a Ejercicios anteriores</t>
  </si>
  <si>
    <t>Informe de Auditoria N° 10/2020</t>
  </si>
  <si>
    <t>Verificación sobre devolución de pago indebido solicitado por proponente</t>
  </si>
  <si>
    <t>Dictamen N° 6/2020</t>
  </si>
  <si>
    <t>Verificación de solicitud de pago a Proveedores</t>
  </si>
  <si>
    <t>Informe de Auditoria N° 9/2020</t>
  </si>
  <si>
    <t>Verificación de Informes en relación al cumplimiento de disposiciones relacionadas a Depósitos de Ingresos</t>
  </si>
  <si>
    <t>Dictamen N° 5/2020</t>
  </si>
  <si>
    <t>Informe de Auditoria N° 8/2020, se incluye a Legajo de Pago</t>
  </si>
  <si>
    <t>Informe de Auditoria N° 7/2020, se incluye a Legajo de Pago</t>
  </si>
  <si>
    <t>Verificación de Solicitud de Reposición de Caja Chica</t>
  </si>
  <si>
    <t>Informe de Auditoria N° 6/2020</t>
  </si>
  <si>
    <t>Informe de Auditoria N° 5/2020, se incluye a Legajo de Pago</t>
  </si>
  <si>
    <t>Informe de Auditoria N° 4/2020, se incluye a Legajo de Pago</t>
  </si>
  <si>
    <t>Informe de Auditoria N° 3/2020, se incluye a los Legajos de Pago</t>
  </si>
  <si>
    <t>Verificación de Cumplimiento Art.41 Ley 2051/03</t>
  </si>
  <si>
    <t>Informe de Auditoria N° 2/2020, remitido a la DAF y a la AGPE</t>
  </si>
  <si>
    <t>Ajustes Contables</t>
  </si>
  <si>
    <t>Dictamen N° 4/2020, para su presentación ante el MH solicitando Ajuste Contable sobre Ejercicios Fiscales anteriores</t>
  </si>
  <si>
    <t>Pago de Deudas Pendientes Ejercicios Anteriores</t>
  </si>
  <si>
    <t>Dictamen N° 1/2020, remitido a la DAF, para acompañar solicitud de Reprogramación Presupuestaria</t>
  </si>
  <si>
    <t>Verificación de Estados Financieros cierre Ejercicio 2019</t>
  </si>
  <si>
    <t>Dictámenes 2 y 3/2020, para su presentación ante la CGR y el MH</t>
  </si>
  <si>
    <t>TOTAL GENERAL</t>
  </si>
  <si>
    <t>GRUPO DE GASTOS</t>
  </si>
  <si>
    <t>PRESUPUESTO</t>
  </si>
  <si>
    <t>EJECUTADO</t>
  </si>
  <si>
    <t>SALDO</t>
  </si>
  <si>
    <t>Servicios no personales</t>
  </si>
  <si>
    <t>Servicios personales</t>
  </si>
  <si>
    <t>Bienes de consumo e insumos</t>
  </si>
  <si>
    <t>Transferencias</t>
  </si>
  <si>
    <t>Otros gastos</t>
  </si>
  <si>
    <t>Inversión fisica</t>
  </si>
  <si>
    <t>DESCRIPCIÓN</t>
  </si>
  <si>
    <t>RESUMEN</t>
  </si>
  <si>
    <t>GRAFICO</t>
  </si>
  <si>
    <t>Programa Central</t>
  </si>
  <si>
    <r>
      <t>Objetivo/</t>
    </r>
    <r>
      <rPr>
        <sz val="11"/>
        <color rgb="FFFF0000"/>
        <rFont val="Calibri"/>
        <family val="2"/>
        <scheme val="minor"/>
      </rPr>
      <t>Resultado esperado</t>
    </r>
  </si>
  <si>
    <t>Conservación y preservación de los Recursos Naturales en el territorio nacional, garantizados</t>
  </si>
  <si>
    <t>Remitirse al punto 4.6</t>
  </si>
  <si>
    <t>N/A (No se cuenta con proyectos dentro del presupuesto vigente y el Programa Central del MADES está en ejecución actualmente)</t>
  </si>
  <si>
    <t>Gestión Administrativa Institucional</t>
  </si>
  <si>
    <t>Instrumentos de Gestión</t>
  </si>
  <si>
    <t>Planes</t>
  </si>
  <si>
    <t>REMUNERACIONES BÁSICAS</t>
  </si>
  <si>
    <t>REMUNERACIONES TEMPORALES</t>
  </si>
  <si>
    <t>ASIGNACIONES COMPLEMENTARIAS</t>
  </si>
  <si>
    <t>PERSONAL CONTRATADO</t>
  </si>
  <si>
    <t>OTROS GASTOS DEL PERSONAL</t>
  </si>
  <si>
    <t>SERVICIOS PERSONALES</t>
  </si>
  <si>
    <t>SERVICIOS NO PERSONALES</t>
  </si>
  <si>
    <t>SERVICIOS BÁSICOS</t>
  </si>
  <si>
    <t>PASAJES Y VIÁTICOS</t>
  </si>
  <si>
    <t>ALQUILERES Y DERECHOS</t>
  </si>
  <si>
    <t>SERVICIOS TÉCNICOS Y PROFESIONALES</t>
  </si>
  <si>
    <t>OTROS SERVICIOS EN GENERAL</t>
  </si>
  <si>
    <t>SERVICIOS DE CAPACITACIÓN Y ADIESTRAMIENTO</t>
  </si>
  <si>
    <t>GASTOS POR SERVICIOS DE ASEO, MANTENIMIENTO Y REPARACIONES</t>
  </si>
  <si>
    <t>BIENES DE CONSUMO E INSUMOS</t>
  </si>
  <si>
    <t>PRODUCTOS ALIMENTICIOS</t>
  </si>
  <si>
    <t>TEXTILES Y VESTUARIOS</t>
  </si>
  <si>
    <t>PRODUCTOS DE PAPEL, CARTÓN E IMPRESOS</t>
  </si>
  <si>
    <t>BIENES DE CONSUMO DE OFICINAS E INSUMOS</t>
  </si>
  <si>
    <t>COMBUSTIBLES Y LUBRICANTES</t>
  </si>
  <si>
    <t>OTROS BIENES DE CONSUMO</t>
  </si>
  <si>
    <t>PRODUCTOS E INSTRUM. QUÍMICOS Y MEDICINALES</t>
  </si>
  <si>
    <t>INVERSION FÍSICA</t>
  </si>
  <si>
    <t>CONSTRUCCIONES</t>
  </si>
  <si>
    <t>ADQUISICIONES DE MAQUINARIAS, EQUIPOS Y HERRAMIENTAS EN GENE</t>
  </si>
  <si>
    <t>ADQUISICIONES DE EQUIPOS DE OFICINA Y COMPUTACION</t>
  </si>
  <si>
    <t>ADQUISICIÓN DE ACTIVOS INTANGIBLES</t>
  </si>
  <si>
    <t>TRANSFERENCIAS</t>
  </si>
  <si>
    <t>TRANSFERENCIAS CORRIENTES AL SECTOR EXTERNO</t>
  </si>
  <si>
    <t xml:space="preserve">OTROS GASTOS   </t>
  </si>
  <si>
    <t>PAGO DE IMPUESTOS, TASAS, GASTOS JUDICIALES Y OTROS</t>
  </si>
  <si>
    <t>DEVOLUCIÓN DE IMPUESTOS Y OTROS INGRESOS NO TRIBUTARIOS</t>
  </si>
  <si>
    <t>Porcentaje de Ejecución (dentro de la Actividad)</t>
  </si>
  <si>
    <t>Porcentaje de Ejecución dentro de la Actividad</t>
  </si>
  <si>
    <t>15% en Gestión Administrativa</t>
  </si>
  <si>
    <t>EJECUCIÓN PRESUPUESTARIA DE GASTOS (DICIEMBRE 2021)</t>
  </si>
  <si>
    <t>Observación: Los porcentajes reflejados en el gráfico son en relación a la ejecución total del mes</t>
  </si>
  <si>
    <t>Porcentaje en relación a la ejecución total del mes</t>
  </si>
  <si>
    <t>Periodo del informe: ENERO 2022</t>
  </si>
  <si>
    <t>REPORTE DE EJECUCIÓN PRESUPUESTARIA (ENERO) DEL SIARE/SIAF</t>
  </si>
  <si>
    <t>2.566 instrumentos de Gestión Ambiental</t>
  </si>
  <si>
    <t>0 Planes</t>
  </si>
  <si>
    <r>
      <t>Objetivo/</t>
    </r>
    <r>
      <rPr>
        <sz val="11"/>
        <rFont val="Calibri"/>
        <family val="2"/>
        <scheme val="minor"/>
      </rPr>
      <t>Resultado esperado</t>
    </r>
  </si>
  <si>
    <t>Proyectos y Programas Ejecutados a la fecha del Informe (listado referencial, apoyarse en gráficos ilustrativos)</t>
  </si>
  <si>
    <t xml:space="preserve"> Proyectos y Programas no Ejecutados (listado referencial, aporyarse en gráficos ilustrativos)</t>
  </si>
  <si>
    <t>Ejecución Financiera (Generar gráfica)</t>
  </si>
  <si>
    <t>Programas en ejecución</t>
  </si>
  <si>
    <t>7% en Gestión Administrativa</t>
  </si>
  <si>
    <t>Ejecución total del mes</t>
  </si>
  <si>
    <t>REPORTE DE EJECUCIÓN PRESUPUESTARIA (MARZO) DEL SIARE/SIAF</t>
  </si>
  <si>
    <t xml:space="preserve"> 3.148 instrumentos de Gestión Ambiental</t>
  </si>
  <si>
    <t>EJECUCIÓN PRESUPUESTARIA DE GASTOS (MARZO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</si>
</sst>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3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u/>
      <sz val="11"/>
      <color rgb="FF0000FF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41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36" fillId="0" borderId="0" applyFont="0" applyFill="0" applyBorder="0" applyAlignment="0" applyProtection="0"/>
    <xf numFmtId="9" fontId="36" fillId="0" borderId="0" applyFont="0" applyFill="0" applyBorder="0" applyAlignment="0" applyProtection="0"/>
  </cellStyleXfs>
  <cellXfs count="123">
    <xf numFmtId="0" fontId="0" fillId="0" borderId="0" xfId="0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1" xfId="0" applyFont="1" applyBorder="1" applyAlignment="1">
      <alignment horizontal="justify" vertical="top" wrapText="1"/>
    </xf>
    <xf numFmtId="0" fontId="0" fillId="0" borderId="1" xfId="0" applyBorder="1">
      <alignment vertical="center"/>
    </xf>
    <xf numFmtId="0" fontId="19" fillId="0" borderId="0" xfId="0" applyFont="1">
      <alignment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8" fillId="0" borderId="1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8" fillId="0" borderId="0" xfId="0" applyFont="1">
      <alignment vertical="center"/>
    </xf>
    <xf numFmtId="0" fontId="18" fillId="0" borderId="1" xfId="0" applyFont="1" applyBorder="1">
      <alignment vertical="center"/>
    </xf>
    <xf numFmtId="0" fontId="0" fillId="0" borderId="1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2" fillId="0" borderId="0" xfId="0" applyFont="1">
      <alignment vertical="center"/>
    </xf>
    <xf numFmtId="0" fontId="23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0" fontId="21" fillId="0" borderId="1" xfId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>
      <alignment vertical="center"/>
    </xf>
    <xf numFmtId="0" fontId="27" fillId="3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9" fillId="4" borderId="0" xfId="0" applyFont="1" applyFill="1">
      <alignment vertical="center"/>
    </xf>
    <xf numFmtId="0" fontId="0" fillId="4" borderId="0" xfId="0" applyFill="1">
      <alignment vertical="center"/>
    </xf>
    <xf numFmtId="0" fontId="0" fillId="4" borderId="1" xfId="0" applyFill="1" applyBorder="1">
      <alignment vertic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/>
    <xf numFmtId="3" fontId="0" fillId="4" borderId="1" xfId="0" applyNumberFormat="1" applyFill="1" applyBorder="1" applyAlignment="1"/>
    <xf numFmtId="0" fontId="24" fillId="4" borderId="1" xfId="0" applyFont="1" applyFill="1" applyBorder="1" applyAlignment="1"/>
    <xf numFmtId="3" fontId="24" fillId="4" borderId="1" xfId="0" applyNumberFormat="1" applyFont="1" applyFill="1" applyBorder="1" applyAlignment="1"/>
    <xf numFmtId="0" fontId="24" fillId="4" borderId="1" xfId="0" applyFont="1" applyFill="1" applyBorder="1">
      <alignment vertical="center"/>
    </xf>
    <xf numFmtId="0" fontId="24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3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4" borderId="1" xfId="0" applyFont="1" applyFill="1" applyBorder="1">
      <alignment vertical="center"/>
    </xf>
    <xf numFmtId="41" fontId="0" fillId="4" borderId="1" xfId="2" applyFont="1" applyFill="1" applyBorder="1" applyAlignment="1">
      <alignment vertical="center"/>
    </xf>
    <xf numFmtId="0" fontId="0" fillId="0" borderId="1" xfId="0" applyFill="1" applyBorder="1">
      <alignment vertical="center"/>
    </xf>
    <xf numFmtId="41" fontId="0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/>
    </xf>
    <xf numFmtId="0" fontId="8" fillId="4" borderId="1" xfId="0" applyFont="1" applyFill="1" applyBorder="1" applyAlignment="1"/>
    <xf numFmtId="0" fontId="0" fillId="4" borderId="22" xfId="0" applyFill="1" applyBorder="1" applyAlignment="1">
      <alignment horizontal="center"/>
    </xf>
    <xf numFmtId="0" fontId="8" fillId="4" borderId="1" xfId="0" applyFont="1" applyFill="1" applyBorder="1" applyAlignment="1">
      <alignment vertical="center" wrapText="1"/>
    </xf>
    <xf numFmtId="3" fontId="24" fillId="0" borderId="0" xfId="0" applyNumberFormat="1" applyFont="1">
      <alignment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9" fontId="0" fillId="0" borderId="1" xfId="3" applyFont="1" applyBorder="1" applyAlignment="1">
      <alignment horizontal="center" vertical="center"/>
    </xf>
    <xf numFmtId="0" fontId="6" fillId="0" borderId="0" xfId="0" applyFo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0" fontId="4" fillId="4" borderId="1" xfId="0" applyFont="1" applyFill="1" applyBorder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0" borderId="0" xfId="0" applyFo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41" fontId="0" fillId="0" borderId="1" xfId="4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0" xfId="0" applyNumberFormat="1" applyFont="1">
      <alignment vertical="center"/>
    </xf>
    <xf numFmtId="41" fontId="13" fillId="0" borderId="0" xfId="0" applyNumberFormat="1" applyFo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4" borderId="2" xfId="1" applyFont="1" applyFill="1" applyBorder="1" applyAlignment="1">
      <alignment horizontal="center" vertical="center" wrapText="1"/>
    </xf>
  </cellXfs>
  <cellStyles count="6">
    <cellStyle name="Hipervínculo" xfId="1" builtinId="8"/>
    <cellStyle name="Millares [0]" xfId="2" builtinId="6"/>
    <cellStyle name="Millares [0] 2" xfId="4"/>
    <cellStyle name="Normal" xfId="0" builtinId="0"/>
    <cellStyle name="Porcentaje" xfId="3" builtinId="5"/>
    <cellStyle name="Porcentaje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EJEC.'!$B$46:$B$48</c:f>
              <c:numCache>
                <c:formatCode>_(* #,##0_);_(* \(#,##0\);_(* "-"_);_(@_)</c:formatCode>
                <c:ptCount val="3"/>
                <c:pt idx="0">
                  <c:v>2249069420</c:v>
                </c:pt>
                <c:pt idx="1">
                  <c:v>244129606</c:v>
                </c:pt>
                <c:pt idx="2">
                  <c:v>438083108</c:v>
                </c:pt>
              </c:numCache>
            </c:numRef>
          </c:val>
        </c:ser>
        <c:ser>
          <c:idx val="1"/>
          <c:order val="1"/>
          <c:tx>
            <c:strRef>
              <c:f>'4.4 GRÁFICO METAS Y EJEC.'!$C$45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'4.4 GRÁFICO METAS Y EJEC.'!$A$46:$A$48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EJEC.'!$C$46:$C$48</c:f>
              <c:numCache>
                <c:formatCode>General</c:formatCode>
                <c:ptCount val="3"/>
                <c:pt idx="0">
                  <c:v>8</c:v>
                </c:pt>
                <c:pt idx="1">
                  <c:v>2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8343006470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ser>
          <c:idx val="1"/>
          <c:order val="1"/>
          <c:tx>
            <c:strRef>
              <c:f>'4.8 GRÁFICO EJEC. PRESUP.'!$D$30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0.11212123887407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PRESUP.'!$D$31:$D$36</c:f>
              <c:numCache>
                <c:formatCode>#,##0</c:formatCode>
                <c:ptCount val="6"/>
                <c:pt idx="0">
                  <c:v>2898302003</c:v>
                </c:pt>
                <c:pt idx="1">
                  <c:v>32980131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 GRÁFICO EJEC. PRESUP.'!$E$30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PRESUP.'!$E$31:$E$36</c:f>
              <c:numCache>
                <c:formatCode>#,##0</c:formatCode>
                <c:ptCount val="6"/>
                <c:pt idx="0">
                  <c:v>38635050498</c:v>
                </c:pt>
                <c:pt idx="1">
                  <c:v>8310026339</c:v>
                </c:pt>
                <c:pt idx="2">
                  <c:v>2471592260</c:v>
                </c:pt>
                <c:pt idx="3">
                  <c:v>2679597084</c:v>
                </c:pt>
                <c:pt idx="4">
                  <c:v>200000000</c:v>
                </c:pt>
                <c:pt idx="5">
                  <c:v>685000000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66784"/>
        <c:axId val="226367176"/>
      </c:barChart>
      <c:catAx>
        <c:axId val="22636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367176"/>
        <c:crosses val="autoZero"/>
        <c:auto val="1"/>
        <c:lblAlgn val="ctr"/>
        <c:lblOffset val="100"/>
        <c:noMultiLvlLbl val="0"/>
      </c:catAx>
      <c:valAx>
        <c:axId val="226367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63667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545207442541491"/>
          <c:y val="3.345886756901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plotArea>
      <c:layout>
        <c:manualLayout>
          <c:layoutTarget val="inner"/>
          <c:xMode val="edge"/>
          <c:yMode val="edge"/>
          <c:x val="0.16480865041570403"/>
          <c:y val="0.15969116114377518"/>
          <c:w val="0.54393072123469599"/>
          <c:h val="0.70873668175437554"/>
        </c:manualLayout>
      </c:layout>
      <c:pieChart>
        <c:varyColors val="1"/>
        <c:ser>
          <c:idx val="0"/>
          <c:order val="0"/>
          <c:tx>
            <c:strRef>
              <c:f>'4.4 GRÁFICO METAS Y EJEC. (2)'!$B$45</c:f>
              <c:strCache>
                <c:ptCount val="1"/>
                <c:pt idx="0">
                  <c:v>Valor de Inversión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0.17605060865908082"/>
                  <c:y val="-0.1464391975387511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59051223938255"/>
                  <c:y val="-2.760081752342864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383061909546173"/>
                  <c:y val="0.1574950013716997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(2)'!$B$46:$B$48</c:f>
              <c:numCache>
                <c:formatCode>_(* #,##0_);_(* \(#,##0\);_(* "-"_);_(@_)</c:formatCode>
                <c:ptCount val="3"/>
                <c:pt idx="0">
                  <c:v>2458481520</c:v>
                </c:pt>
                <c:pt idx="1">
                  <c:v>1201666393</c:v>
                </c:pt>
                <c:pt idx="2">
                  <c:v>480038526</c:v>
                </c:pt>
              </c:numCache>
            </c:numRef>
          </c:val>
        </c:ser>
        <c:ser>
          <c:idx val="1"/>
          <c:order val="1"/>
          <c:tx>
            <c:strRef>
              <c:f>'4.4 GRÁFICO METAS Y EJEC. (2)'!$C$45</c:f>
              <c:strCache>
                <c:ptCount val="1"/>
                <c:pt idx="0">
                  <c:v>Porcentaje de Ejecución dentro de la Actividad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'4.4 GRÁFICO METAS Y EJEC. (2)'!$A$46:$A$48</c:f>
              <c:strCache>
                <c:ptCount val="3"/>
                <c:pt idx="0">
                  <c:v>Gestión Administrativa Institucional</c:v>
                </c:pt>
                <c:pt idx="1">
                  <c:v>Instrumentos de Gestión</c:v>
                </c:pt>
                <c:pt idx="2">
                  <c:v>Planes</c:v>
                </c:pt>
              </c:strCache>
            </c:strRef>
          </c:cat>
          <c:val>
            <c:numRef>
              <c:f>'4.4 GRÁFICO METAS Y EJEC. (2)'!$C$46:$C$48</c:f>
              <c:numCache>
                <c:formatCode>General</c:formatCode>
                <c:ptCount val="3"/>
                <c:pt idx="0">
                  <c:v>8</c:v>
                </c:pt>
                <c:pt idx="1">
                  <c:v>8</c:v>
                </c:pt>
                <c:pt idx="2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91527947735732E-2"/>
          <c:y val="0.92414351062415157"/>
          <c:w val="0.65238128616712221"/>
          <c:h val="5.1665108537854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'4.8 GRÁFICO EJEC. PRESUP. (2)'!$C$30</c:f>
              <c:strCache>
                <c:ptCount val="1"/>
                <c:pt idx="0">
                  <c:v>PRESUPUESTO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0"/>
                  <c:y val="-2.4242430026826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7920643428114003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(2)'!$C$31:$C$36</c:f>
              <c:numCache>
                <c:formatCode>#,##0</c:formatCode>
                <c:ptCount val="6"/>
                <c:pt idx="0">
                  <c:v>41533352501</c:v>
                </c:pt>
                <c:pt idx="1">
                  <c:v>8245020060</c:v>
                </c:pt>
                <c:pt idx="2">
                  <c:v>2567078670</c:v>
                </c:pt>
                <c:pt idx="3">
                  <c:v>2679597084</c:v>
                </c:pt>
                <c:pt idx="4">
                  <c:v>200000000</c:v>
                </c:pt>
                <c:pt idx="5">
                  <c:v>687500000</c:v>
                </c:pt>
              </c:numCache>
            </c:numRef>
          </c:val>
        </c:ser>
        <c:ser>
          <c:idx val="1"/>
          <c:order val="1"/>
          <c:tx>
            <c:strRef>
              <c:f>'4.8 GRÁFICO EJEC. PRESUP. (2)'!$D$30</c:f>
              <c:strCache>
                <c:ptCount val="1"/>
                <c:pt idx="0">
                  <c:v>EJECUTADO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3.4752386056868404E-3"/>
                  <c:y val="9.0909112600599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110985407243935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1.5151518766766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(2)'!$D$31:$D$36</c:f>
              <c:numCache>
                <c:formatCode>#,##0</c:formatCode>
                <c:ptCount val="6"/>
                <c:pt idx="0">
                  <c:v>3283713895</c:v>
                </c:pt>
                <c:pt idx="1">
                  <c:v>508974176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'4.8 GRÁFICO EJEC. PRESUP. (2)'!$E$30</c:f>
              <c:strCache>
                <c:ptCount val="1"/>
                <c:pt idx="0">
                  <c:v>SALDO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1.5059367291309642E-2"/>
                  <c:y val="-1.8181822520119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7920643428114003E-3"/>
                  <c:y val="-2.12121262734732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1088900799359612E-3"/>
                  <c:y val="-3.6363645040239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'4.8 GRÁFICO EJEC. PRESUP. (2)'!$A$31:$B$36</c:f>
              <c:multiLvlStrCache>
                <c:ptCount val="6"/>
                <c:lvl>
                  <c:pt idx="0">
                    <c:v>Servicios personales</c:v>
                  </c:pt>
                  <c:pt idx="1">
                    <c:v>Servicios no personales</c:v>
                  </c:pt>
                  <c:pt idx="2">
                    <c:v>Bienes de consumo e insumos</c:v>
                  </c:pt>
                  <c:pt idx="3">
                    <c:v>Inversión fisica</c:v>
                  </c:pt>
                  <c:pt idx="4">
                    <c:v>Transferencias</c:v>
                  </c:pt>
                  <c:pt idx="5">
                    <c:v>Otros gastos</c:v>
                  </c:pt>
                </c:lvl>
                <c:lvl>
                  <c:pt idx="0">
                    <c:v>100</c:v>
                  </c:pt>
                  <c:pt idx="1">
                    <c:v>200</c:v>
                  </c:pt>
                  <c:pt idx="2">
                    <c:v>300</c:v>
                  </c:pt>
                  <c:pt idx="3">
                    <c:v>500</c:v>
                  </c:pt>
                  <c:pt idx="4">
                    <c:v>800</c:v>
                  </c:pt>
                  <c:pt idx="5">
                    <c:v>900</c:v>
                  </c:pt>
                </c:lvl>
              </c:multiLvlStrCache>
            </c:multiLvlStrRef>
          </c:cat>
          <c:val>
            <c:numRef>
              <c:f>'4.8 GRÁFICO EJEC. PRESUP. (2)'!$E$31:$E$36</c:f>
              <c:numCache>
                <c:formatCode>#,##0</c:formatCode>
                <c:ptCount val="6"/>
                <c:pt idx="0">
                  <c:v>38249638606</c:v>
                </c:pt>
                <c:pt idx="1">
                  <c:v>7736045884</c:v>
                </c:pt>
                <c:pt idx="2">
                  <c:v>2567078670</c:v>
                </c:pt>
                <c:pt idx="3">
                  <c:v>2679597084</c:v>
                </c:pt>
                <c:pt idx="4">
                  <c:v>200000000</c:v>
                </c:pt>
                <c:pt idx="5">
                  <c:v>687500000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364824"/>
        <c:axId val="226365608"/>
      </c:barChart>
      <c:catAx>
        <c:axId val="2263648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26365608"/>
        <c:crosses val="autoZero"/>
        <c:auto val="1"/>
        <c:lblAlgn val="ctr"/>
        <c:lblOffset val="100"/>
        <c:noMultiLvlLbl val="0"/>
      </c:catAx>
      <c:valAx>
        <c:axId val="226365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63648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137</xdr:row>
      <xdr:rowOff>1</xdr:rowOff>
    </xdr:from>
    <xdr:to>
      <xdr:col>5</xdr:col>
      <xdr:colOff>1911</xdr:colOff>
      <xdr:row>173</xdr:row>
      <xdr:rowOff>40822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981215"/>
          <a:ext cx="10656304" cy="68988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179</xdr:row>
      <xdr:rowOff>0</xdr:rowOff>
    </xdr:from>
    <xdr:to>
      <xdr:col>5</xdr:col>
      <xdr:colOff>1727553</xdr:colOff>
      <xdr:row>203</xdr:row>
      <xdr:rowOff>163286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1077464"/>
          <a:ext cx="12381946" cy="47352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185737</xdr:rowOff>
    </xdr:from>
    <xdr:to>
      <xdr:col>5</xdr:col>
      <xdr:colOff>457200</xdr:colOff>
      <xdr:row>22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</xdr:row>
      <xdr:rowOff>104775</xdr:rowOff>
    </xdr:from>
    <xdr:to>
      <xdr:col>10</xdr:col>
      <xdr:colOff>695325</xdr:colOff>
      <xdr:row>24</xdr:row>
      <xdr:rowOff>104774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13.%20DIRECCI&#211;N%20DE%20ANTICORRUPCI&#211;N/Rendici&#243;n%20de%20cuentas/2022/4.%20Matriz%20Rendici&#243;n%20de%20Cuentas%20MADES%20%20FINANCIERA%20(ENERO%20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4.4 GRÁFICO METAS Y EJEC."/>
      <sheetName val="4.8 GRÁFICO EJEC. PRESUP."/>
    </sheetNames>
    <sheetDataSet>
      <sheetData sheetId="0">
        <row r="77">
          <cell r="F77">
            <v>2249069420</v>
          </cell>
        </row>
        <row r="99">
          <cell r="A99">
            <v>100</v>
          </cell>
        </row>
        <row r="105">
          <cell r="A105">
            <v>200</v>
          </cell>
        </row>
        <row r="113">
          <cell r="A113">
            <v>300</v>
          </cell>
          <cell r="E113">
            <v>0</v>
          </cell>
        </row>
        <row r="121">
          <cell r="A121">
            <v>500</v>
          </cell>
          <cell r="E121">
            <v>0</v>
          </cell>
        </row>
        <row r="126">
          <cell r="A126">
            <v>800</v>
          </cell>
          <cell r="E126">
            <v>0</v>
          </cell>
        </row>
        <row r="128">
          <cell r="A128">
            <v>900</v>
          </cell>
          <cell r="E128">
            <v>0</v>
          </cell>
        </row>
      </sheetData>
      <sheetData sheetId="1">
        <row r="45">
          <cell r="B45" t="str">
            <v>Valor de Inversión</v>
          </cell>
        </row>
      </sheetData>
      <sheetData sheetId="2">
        <row r="30">
          <cell r="C30" t="str">
            <v>PRESUPUESTO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fp.gov.py/sfp/archivos/documentos/Informe_Abril_2020_dnpn2ryv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1" Type="http://schemas.openxmlformats.org/officeDocument/2006/relationships/hyperlink" Target="https://app.powerbi.com/view?r=eyJrIjoiMmJlYjg1YzgtMmQ3Mi00YzVkLWJkOTQtOTE3ZTZkNzVhYTAzIiwidCI6Ijk2ZDUwYjY5LTE5MGQtNDkxYy1hM2U1LWExYWRlYmMxYTg3NSJ9" TargetMode="External"/><Relationship Id="rId6" Type="http://schemas.openxmlformats.org/officeDocument/2006/relationships/hyperlink" Target="https://www.sfp.gov.py/sfp/archivos/documentos/Intermedio_Enero_2020_r6" TargetMode="External"/><Relationship Id="rId5" Type="http://schemas.openxmlformats.org/officeDocument/2006/relationships/hyperlink" Target="https://www.sfp.gov.py/sfp/archivos/documentos/Intermedio_Febrero_2020_" TargetMode="External"/><Relationship Id="rId4" Type="http://schemas.openxmlformats.org/officeDocument/2006/relationships/hyperlink" Target="https://www.sfp.gov.py/sfp/archivos/documentos/Intermedio_Marzo_2020_z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9"/>
  <sheetViews>
    <sheetView topLeftCell="A8" zoomScale="70" zoomScaleNormal="70" workbookViewId="0">
      <selection activeCell="B77" sqref="B77:B79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3" spans="1:8" ht="18.75">
      <c r="A3" s="85" t="s">
        <v>0</v>
      </c>
      <c r="B3" s="85"/>
      <c r="C3" s="85"/>
      <c r="D3" s="85"/>
      <c r="E3" s="85"/>
      <c r="F3" s="85"/>
      <c r="G3" s="85"/>
      <c r="H3" s="85"/>
    </row>
    <row r="5" spans="1:8">
      <c r="A5" s="2" t="s">
        <v>1</v>
      </c>
    </row>
    <row r="6" spans="1:8">
      <c r="A6" s="1" t="s">
        <v>101</v>
      </c>
    </row>
    <row r="7" spans="1:8">
      <c r="A7" s="1" t="s">
        <v>231</v>
      </c>
    </row>
    <row r="8" spans="1:8">
      <c r="A8" s="3" t="s">
        <v>2</v>
      </c>
    </row>
    <row r="9" spans="1:8">
      <c r="A9" s="87" t="s">
        <v>102</v>
      </c>
      <c r="B9" s="88"/>
      <c r="C9" s="88"/>
      <c r="D9" s="88"/>
      <c r="E9" s="88"/>
      <c r="F9" s="88"/>
      <c r="G9" s="88"/>
      <c r="H9" s="89"/>
    </row>
    <row r="10" spans="1:8">
      <c r="A10" s="90"/>
      <c r="B10" s="91"/>
      <c r="C10" s="91"/>
      <c r="D10" s="91"/>
      <c r="E10" s="91"/>
      <c r="F10" s="91"/>
      <c r="G10" s="91"/>
      <c r="H10" s="92"/>
    </row>
    <row r="11" spans="1:8">
      <c r="A11" s="90"/>
      <c r="B11" s="91"/>
      <c r="C11" s="91"/>
      <c r="D11" s="91"/>
      <c r="E11" s="91"/>
      <c r="F11" s="91"/>
      <c r="G11" s="91"/>
      <c r="H11" s="92"/>
    </row>
    <row r="12" spans="1:8">
      <c r="A12" s="90"/>
      <c r="B12" s="91"/>
      <c r="C12" s="91"/>
      <c r="D12" s="91"/>
      <c r="E12" s="91"/>
      <c r="F12" s="91"/>
      <c r="G12" s="91"/>
      <c r="H12" s="92"/>
    </row>
    <row r="13" spans="1:8">
      <c r="A13" s="90"/>
      <c r="B13" s="91"/>
      <c r="C13" s="91"/>
      <c r="D13" s="91"/>
      <c r="E13" s="91"/>
      <c r="F13" s="91"/>
      <c r="G13" s="91"/>
      <c r="H13" s="92"/>
    </row>
    <row r="14" spans="1:8">
      <c r="A14" s="93"/>
      <c r="B14" s="94"/>
      <c r="C14" s="94"/>
      <c r="D14" s="94"/>
      <c r="E14" s="94"/>
      <c r="F14" s="94"/>
      <c r="G14" s="94"/>
      <c r="H14" s="95"/>
    </row>
    <row r="16" spans="1:8">
      <c r="A16" s="1" t="s">
        <v>3</v>
      </c>
    </row>
    <row r="17" spans="1:8">
      <c r="A17" s="96" t="s">
        <v>103</v>
      </c>
      <c r="B17" s="88"/>
      <c r="C17" s="88"/>
      <c r="D17" s="88"/>
      <c r="E17" s="88"/>
      <c r="F17" s="88"/>
      <c r="G17" s="88"/>
      <c r="H17" s="89"/>
    </row>
    <row r="18" spans="1:8">
      <c r="A18" s="90"/>
      <c r="B18" s="91"/>
      <c r="C18" s="91"/>
      <c r="D18" s="91"/>
      <c r="E18" s="91"/>
      <c r="F18" s="91"/>
      <c r="G18" s="91"/>
      <c r="H18" s="92"/>
    </row>
    <row r="19" spans="1:8">
      <c r="A19" s="90"/>
      <c r="B19" s="91"/>
      <c r="C19" s="91"/>
      <c r="D19" s="91"/>
      <c r="E19" s="91"/>
      <c r="F19" s="91"/>
      <c r="G19" s="91"/>
      <c r="H19" s="92"/>
    </row>
    <row r="20" spans="1:8">
      <c r="A20" s="90"/>
      <c r="B20" s="91"/>
      <c r="C20" s="91"/>
      <c r="D20" s="91"/>
      <c r="E20" s="91"/>
      <c r="F20" s="91"/>
      <c r="G20" s="91"/>
      <c r="H20" s="92"/>
    </row>
    <row r="21" spans="1:8">
      <c r="A21" s="90"/>
      <c r="B21" s="91"/>
      <c r="C21" s="91"/>
      <c r="D21" s="91"/>
      <c r="E21" s="91"/>
      <c r="F21" s="91"/>
      <c r="G21" s="91"/>
      <c r="H21" s="92"/>
    </row>
    <row r="22" spans="1:8" ht="6" customHeight="1">
      <c r="A22" s="93"/>
      <c r="B22" s="94"/>
      <c r="C22" s="94"/>
      <c r="D22" s="94"/>
      <c r="E22" s="94"/>
      <c r="F22" s="94"/>
      <c r="G22" s="94"/>
      <c r="H22" s="95"/>
    </row>
    <row r="24" spans="1:8" s="1" customFormat="1" hidden="1">
      <c r="A24" s="20" t="s">
        <v>104</v>
      </c>
    </row>
    <row r="25" spans="1:8" hidden="1"/>
    <row r="26" spans="1:8" hidden="1">
      <c r="A26" s="6" t="s">
        <v>4</v>
      </c>
      <c r="B26" s="6" t="s">
        <v>5</v>
      </c>
      <c r="C26" s="6" t="s">
        <v>6</v>
      </c>
      <c r="D26" s="7" t="s">
        <v>7</v>
      </c>
    </row>
    <row r="27" spans="1:8" ht="30" hidden="1">
      <c r="A27" s="6">
        <v>1</v>
      </c>
      <c r="B27" s="21" t="s">
        <v>105</v>
      </c>
      <c r="C27" s="21" t="s">
        <v>106</v>
      </c>
      <c r="D27" s="22" t="s">
        <v>107</v>
      </c>
    </row>
    <row r="28" spans="1:8" hidden="1">
      <c r="A28" s="6">
        <v>2</v>
      </c>
      <c r="B28" s="21" t="s">
        <v>108</v>
      </c>
      <c r="C28" s="21" t="s">
        <v>109</v>
      </c>
      <c r="D28" s="22" t="s">
        <v>110</v>
      </c>
    </row>
    <row r="29" spans="1:8" ht="60" hidden="1">
      <c r="A29" s="6">
        <v>3</v>
      </c>
      <c r="B29" s="21" t="s">
        <v>111</v>
      </c>
      <c r="C29" s="23" t="s">
        <v>112</v>
      </c>
      <c r="D29" s="23" t="s">
        <v>113</v>
      </c>
    </row>
    <row r="30" spans="1:8" ht="30" hidden="1">
      <c r="A30" s="6">
        <v>4</v>
      </c>
      <c r="B30" s="21" t="s">
        <v>114</v>
      </c>
      <c r="C30" s="23" t="s">
        <v>115</v>
      </c>
      <c r="D30" s="23" t="s">
        <v>116</v>
      </c>
    </row>
    <row r="31" spans="1:8" ht="18" hidden="1" customHeight="1">
      <c r="A31" s="6">
        <v>5</v>
      </c>
      <c r="B31" s="21" t="s">
        <v>117</v>
      </c>
      <c r="C31" s="23" t="s">
        <v>118</v>
      </c>
      <c r="D31" s="23" t="s">
        <v>119</v>
      </c>
    </row>
    <row r="32" spans="1:8" hidden="1">
      <c r="A32" s="6">
        <v>6</v>
      </c>
      <c r="B32" s="21" t="s">
        <v>120</v>
      </c>
      <c r="C32" s="23" t="s">
        <v>121</v>
      </c>
      <c r="D32" s="23" t="s">
        <v>122</v>
      </c>
    </row>
    <row r="33" spans="1:6" hidden="1">
      <c r="A33" s="6">
        <v>7</v>
      </c>
      <c r="B33" s="21" t="s">
        <v>123</v>
      </c>
      <c r="C33" s="23" t="s">
        <v>124</v>
      </c>
      <c r="D33" s="23" t="s">
        <v>107</v>
      </c>
    </row>
    <row r="34" spans="1:6" hidden="1">
      <c r="A34" s="6">
        <v>8</v>
      </c>
      <c r="B34" s="21" t="s">
        <v>125</v>
      </c>
      <c r="C34" s="23" t="s">
        <v>126</v>
      </c>
      <c r="D34" s="24" t="s">
        <v>110</v>
      </c>
    </row>
    <row r="35" spans="1:6" hidden="1">
      <c r="A35" s="6">
        <v>9</v>
      </c>
      <c r="B35" s="21" t="s">
        <v>127</v>
      </c>
      <c r="C35" s="23" t="s">
        <v>128</v>
      </c>
      <c r="D35" s="24" t="s">
        <v>129</v>
      </c>
    </row>
    <row r="36" spans="1:6" hidden="1"/>
    <row r="37" spans="1:6" hidden="1">
      <c r="A37" s="5" t="s">
        <v>8</v>
      </c>
      <c r="B37" s="5"/>
      <c r="C37" s="5"/>
    </row>
    <row r="38" spans="1:6" hidden="1">
      <c r="A38" s="8" t="s">
        <v>9</v>
      </c>
      <c r="B38" s="8"/>
      <c r="C38" s="8"/>
    </row>
    <row r="39" spans="1:6" ht="54" hidden="1" customHeight="1">
      <c r="A39" s="9" t="s">
        <v>10</v>
      </c>
      <c r="B39" s="10"/>
      <c r="C39" s="1"/>
    </row>
    <row r="40" spans="1:6" ht="15.75" hidden="1" thickBot="1">
      <c r="A40" s="1"/>
      <c r="B40" s="1"/>
      <c r="C40" s="1"/>
    </row>
    <row r="41" spans="1:6" hidden="1">
      <c r="A41" s="98" t="s">
        <v>141</v>
      </c>
      <c r="B41" s="99"/>
      <c r="C41" s="99"/>
      <c r="D41" s="99"/>
      <c r="E41" s="99"/>
      <c r="F41" s="100"/>
    </row>
    <row r="42" spans="1:6" hidden="1">
      <c r="A42" s="101"/>
      <c r="B42" s="102"/>
      <c r="C42" s="102"/>
      <c r="D42" s="102"/>
      <c r="E42" s="102"/>
      <c r="F42" s="103"/>
    </row>
    <row r="43" spans="1:6" ht="63" hidden="1" customHeight="1" thickBot="1">
      <c r="A43" s="104"/>
      <c r="B43" s="105"/>
      <c r="C43" s="105"/>
      <c r="D43" s="105"/>
      <c r="E43" s="105"/>
      <c r="F43" s="106"/>
    </row>
    <row r="44" spans="1:6" hidden="1"/>
    <row r="45" spans="1:6" hidden="1">
      <c r="A45" s="26" t="s">
        <v>11</v>
      </c>
      <c r="B45" s="26" t="s">
        <v>12</v>
      </c>
      <c r="C45" s="26" t="s">
        <v>13</v>
      </c>
      <c r="D45" s="26" t="s">
        <v>14</v>
      </c>
      <c r="E45" s="27" t="s">
        <v>15</v>
      </c>
    </row>
    <row r="46" spans="1:6" ht="30" hidden="1">
      <c r="A46" s="26" t="s">
        <v>16</v>
      </c>
      <c r="B46" s="28" t="s">
        <v>130</v>
      </c>
      <c r="C46" s="26"/>
      <c r="D46" s="26"/>
      <c r="E46" s="27"/>
    </row>
    <row r="47" spans="1:6" hidden="1">
      <c r="A47" s="26" t="s">
        <v>17</v>
      </c>
      <c r="B47" s="28" t="s">
        <v>131</v>
      </c>
      <c r="C47" s="26"/>
      <c r="D47" s="26"/>
      <c r="E47" s="27"/>
    </row>
    <row r="48" spans="1:6" hidden="1">
      <c r="A48" s="26" t="s">
        <v>18</v>
      </c>
      <c r="B48" s="28" t="s">
        <v>132</v>
      </c>
      <c r="C48" s="26"/>
      <c r="D48" s="27"/>
      <c r="E48" s="27"/>
    </row>
    <row r="49" spans="1:6" hidden="1"/>
    <row r="50" spans="1:6" hidden="1">
      <c r="A50" s="5" t="s">
        <v>19</v>
      </c>
    </row>
    <row r="51" spans="1:6" hidden="1">
      <c r="A51" s="8" t="s">
        <v>20</v>
      </c>
    </row>
    <row r="52" spans="1:6" hidden="1">
      <c r="A52" s="11" t="s">
        <v>21</v>
      </c>
      <c r="B52" s="11" t="s">
        <v>22</v>
      </c>
      <c r="C52" s="11" t="s">
        <v>23</v>
      </c>
    </row>
    <row r="53" spans="1:6" hidden="1">
      <c r="A53" s="11" t="s">
        <v>24</v>
      </c>
      <c r="B53" s="25" t="s">
        <v>137</v>
      </c>
      <c r="C53" s="29" t="s">
        <v>140</v>
      </c>
      <c r="D53" s="30"/>
    </row>
    <row r="54" spans="1:6" hidden="1">
      <c r="A54" s="11" t="s">
        <v>25</v>
      </c>
      <c r="B54" s="25" t="s">
        <v>137</v>
      </c>
      <c r="C54" s="29" t="s">
        <v>139</v>
      </c>
      <c r="F54" s="30"/>
    </row>
    <row r="55" spans="1:6" hidden="1">
      <c r="A55" s="11" t="s">
        <v>26</v>
      </c>
      <c r="B55" s="25" t="s">
        <v>137</v>
      </c>
      <c r="C55" s="29" t="s">
        <v>138</v>
      </c>
      <c r="D55" s="31"/>
    </row>
    <row r="56" spans="1:6" hidden="1">
      <c r="A56" s="11" t="s">
        <v>27</v>
      </c>
      <c r="B56" s="25" t="s">
        <v>137</v>
      </c>
      <c r="C56" s="29" t="s">
        <v>136</v>
      </c>
    </row>
    <row r="57" spans="1:6" hidden="1"/>
    <row r="58" spans="1:6" hidden="1">
      <c r="A58" s="8" t="s">
        <v>28</v>
      </c>
    </row>
    <row r="59" spans="1:6" hidden="1">
      <c r="A59" s="11" t="s">
        <v>21</v>
      </c>
      <c r="B59" s="11" t="s">
        <v>22</v>
      </c>
      <c r="C59" s="11" t="s">
        <v>29</v>
      </c>
    </row>
    <row r="60" spans="1:6" hidden="1">
      <c r="A60" s="11" t="s">
        <v>24</v>
      </c>
      <c r="B60" s="11">
        <v>83.33</v>
      </c>
      <c r="C60" s="18" t="s">
        <v>135</v>
      </c>
    </row>
    <row r="61" spans="1:6" hidden="1">
      <c r="A61" s="11" t="s">
        <v>25</v>
      </c>
      <c r="B61" s="11">
        <v>83.33</v>
      </c>
      <c r="C61" s="18" t="s">
        <v>135</v>
      </c>
    </row>
    <row r="62" spans="1:6" hidden="1">
      <c r="A62" s="11" t="s">
        <v>26</v>
      </c>
      <c r="B62" s="11">
        <v>80</v>
      </c>
      <c r="C62" s="29" t="s">
        <v>135</v>
      </c>
    </row>
    <row r="63" spans="1:6" hidden="1">
      <c r="A63" s="11" t="s">
        <v>27</v>
      </c>
      <c r="B63" s="11">
        <v>80</v>
      </c>
      <c r="C63" s="29" t="s">
        <v>135</v>
      </c>
    </row>
    <row r="64" spans="1:6" hidden="1"/>
    <row r="65" spans="1:8" hidden="1">
      <c r="A65" s="12" t="s">
        <v>30</v>
      </c>
    </row>
    <row r="66" spans="1:8" hidden="1">
      <c r="A66" s="13"/>
    </row>
    <row r="67" spans="1:8" hidden="1">
      <c r="A67" s="14" t="s">
        <v>21</v>
      </c>
      <c r="B67" s="7" t="s">
        <v>31</v>
      </c>
      <c r="C67" s="7" t="s">
        <v>32</v>
      </c>
      <c r="D67" s="7" t="s">
        <v>33</v>
      </c>
      <c r="E67" s="7" t="s">
        <v>34</v>
      </c>
    </row>
    <row r="68" spans="1:8" hidden="1">
      <c r="A68" s="14" t="s">
        <v>24</v>
      </c>
      <c r="B68" s="4">
        <v>20</v>
      </c>
      <c r="C68" s="4">
        <v>20</v>
      </c>
      <c r="D68" s="4">
        <v>0</v>
      </c>
      <c r="E68" s="4"/>
    </row>
    <row r="69" spans="1:8" hidden="1">
      <c r="A69" s="14" t="s">
        <v>25</v>
      </c>
      <c r="B69" s="4">
        <v>21</v>
      </c>
      <c r="C69" s="4">
        <v>21</v>
      </c>
      <c r="D69" s="4">
        <v>0</v>
      </c>
      <c r="E69" s="22" t="s">
        <v>133</v>
      </c>
    </row>
    <row r="70" spans="1:8" hidden="1">
      <c r="A70" s="14" t="s">
        <v>26</v>
      </c>
      <c r="B70" s="4">
        <v>10</v>
      </c>
      <c r="C70" s="4">
        <v>10</v>
      </c>
      <c r="D70" s="4">
        <v>0</v>
      </c>
      <c r="E70" s="4"/>
    </row>
    <row r="71" spans="1:8" hidden="1">
      <c r="A71" s="14" t="s">
        <v>27</v>
      </c>
      <c r="B71" s="4">
        <v>11</v>
      </c>
      <c r="C71" s="4">
        <v>11</v>
      </c>
      <c r="D71" s="4">
        <v>0</v>
      </c>
      <c r="E71" s="4"/>
    </row>
    <row r="72" spans="1:8" hidden="1">
      <c r="A72" s="14" t="s">
        <v>35</v>
      </c>
      <c r="B72" s="4">
        <v>36</v>
      </c>
      <c r="C72" s="4">
        <v>36</v>
      </c>
      <c r="D72" s="4">
        <v>0</v>
      </c>
      <c r="E72" s="22" t="s">
        <v>133</v>
      </c>
    </row>
    <row r="73" spans="1:8" hidden="1">
      <c r="A73" s="14" t="s">
        <v>36</v>
      </c>
      <c r="B73" s="4">
        <v>15</v>
      </c>
      <c r="C73" s="4">
        <v>15</v>
      </c>
      <c r="D73" s="22" t="s">
        <v>134</v>
      </c>
      <c r="E73" s="4"/>
    </row>
    <row r="74" spans="1:8" hidden="1"/>
    <row r="75" spans="1:8">
      <c r="A75" s="38" t="s">
        <v>37</v>
      </c>
      <c r="B75" s="39"/>
      <c r="C75" s="39"/>
      <c r="D75" s="39"/>
      <c r="E75" s="39"/>
      <c r="F75" s="39"/>
      <c r="G75" s="39"/>
      <c r="H75" s="39"/>
    </row>
    <row r="76" spans="1:8" ht="30">
      <c r="A76" s="40" t="s">
        <v>38</v>
      </c>
      <c r="B76" s="40" t="s">
        <v>39</v>
      </c>
      <c r="C76" s="53" t="s">
        <v>186</v>
      </c>
      <c r="D76" s="40" t="s">
        <v>41</v>
      </c>
      <c r="E76" s="40" t="s">
        <v>42</v>
      </c>
      <c r="F76" s="40" t="s">
        <v>43</v>
      </c>
      <c r="G76" s="63" t="s">
        <v>225</v>
      </c>
      <c r="H76" s="40" t="s">
        <v>45</v>
      </c>
    </row>
    <row r="77" spans="1:8" ht="51.75" customHeight="1">
      <c r="A77" s="40"/>
      <c r="B77" s="110" t="s">
        <v>185</v>
      </c>
      <c r="C77" s="113" t="s">
        <v>187</v>
      </c>
      <c r="D77" s="66" t="s">
        <v>227</v>
      </c>
      <c r="E77" s="53" t="s">
        <v>188</v>
      </c>
      <c r="F77" s="54">
        <v>2249069420</v>
      </c>
      <c r="G77" s="65">
        <v>8</v>
      </c>
      <c r="H77" s="59" t="s">
        <v>232</v>
      </c>
    </row>
    <row r="78" spans="1:8" ht="51.75" customHeight="1">
      <c r="A78" s="40"/>
      <c r="B78" s="111"/>
      <c r="C78" s="114"/>
      <c r="D78" s="72" t="s">
        <v>233</v>
      </c>
      <c r="E78" s="53" t="s">
        <v>188</v>
      </c>
      <c r="F78" s="54">
        <v>244129606</v>
      </c>
      <c r="G78" s="65">
        <v>2</v>
      </c>
      <c r="H78" s="59" t="s">
        <v>232</v>
      </c>
    </row>
    <row r="79" spans="1:8" ht="51.75" customHeight="1">
      <c r="A79" s="40"/>
      <c r="B79" s="112"/>
      <c r="C79" s="115"/>
      <c r="D79" s="72" t="s">
        <v>234</v>
      </c>
      <c r="E79" s="53" t="s">
        <v>188</v>
      </c>
      <c r="F79" s="54">
        <v>438083108</v>
      </c>
      <c r="G79" s="65">
        <v>4</v>
      </c>
      <c r="H79" s="59" t="s">
        <v>232</v>
      </c>
    </row>
    <row r="81" spans="1:8">
      <c r="A81" s="38" t="s">
        <v>46</v>
      </c>
      <c r="B81" s="39"/>
      <c r="C81" s="39"/>
      <c r="D81" s="39"/>
      <c r="E81" s="39"/>
      <c r="F81" s="39"/>
    </row>
    <row r="82" spans="1:8">
      <c r="A82" s="39"/>
      <c r="B82" s="39"/>
      <c r="C82" s="86" t="s">
        <v>47</v>
      </c>
      <c r="D82" s="86"/>
      <c r="E82" s="86"/>
      <c r="F82" s="86"/>
    </row>
    <row r="83" spans="1:8">
      <c r="A83" s="40" t="s">
        <v>38</v>
      </c>
      <c r="B83" s="40" t="s">
        <v>39</v>
      </c>
      <c r="C83" s="40" t="s">
        <v>48</v>
      </c>
      <c r="D83" s="40" t="s">
        <v>49</v>
      </c>
      <c r="E83" s="40" t="s">
        <v>50</v>
      </c>
      <c r="F83" s="40" t="s">
        <v>51</v>
      </c>
    </row>
    <row r="84" spans="1:8" ht="30.75" customHeight="1">
      <c r="A84" s="116" t="s">
        <v>189</v>
      </c>
      <c r="B84" s="117"/>
      <c r="C84" s="117"/>
      <c r="D84" s="117"/>
      <c r="E84" s="117"/>
      <c r="F84" s="118"/>
    </row>
    <row r="85" spans="1:8">
      <c r="E85" s="50"/>
    </row>
    <row r="86" spans="1:8" ht="15" hidden="1" customHeight="1">
      <c r="A86" s="8" t="s">
        <v>52</v>
      </c>
    </row>
    <row r="87" spans="1:8" ht="15" hidden="1" customHeight="1">
      <c r="A87" s="7" t="s">
        <v>38</v>
      </c>
      <c r="B87" s="7" t="s">
        <v>39</v>
      </c>
      <c r="C87" s="7" t="s">
        <v>40</v>
      </c>
      <c r="D87" s="7" t="s">
        <v>41</v>
      </c>
      <c r="E87" s="7" t="s">
        <v>42</v>
      </c>
      <c r="F87" s="7" t="s">
        <v>44</v>
      </c>
      <c r="G87" s="7" t="s">
        <v>53</v>
      </c>
      <c r="H87" s="15" t="s">
        <v>54</v>
      </c>
    </row>
    <row r="88" spans="1:8" ht="15" hidden="1" customHeight="1">
      <c r="A88" s="7"/>
      <c r="B88" s="7"/>
      <c r="C88" s="7"/>
      <c r="D88" s="7"/>
      <c r="E88" s="7"/>
      <c r="F88" s="7"/>
      <c r="G88" s="7"/>
      <c r="H88" s="7"/>
    </row>
    <row r="89" spans="1:8" ht="15" hidden="1" customHeight="1">
      <c r="A89" s="7"/>
      <c r="B89" s="7"/>
      <c r="C89" s="7"/>
      <c r="D89" s="7"/>
      <c r="E89" s="7"/>
      <c r="F89" s="7"/>
      <c r="G89" s="7"/>
      <c r="H89" s="7"/>
    </row>
    <row r="90" spans="1:8" ht="15" hidden="1" customHeight="1"/>
    <row r="91" spans="1:8" ht="15" hidden="1" customHeight="1">
      <c r="A91" s="8" t="s">
        <v>55</v>
      </c>
    </row>
    <row r="92" spans="1:8" ht="30" hidden="1" customHeight="1">
      <c r="A92" s="7" t="s">
        <v>56</v>
      </c>
      <c r="B92" s="7" t="s">
        <v>57</v>
      </c>
      <c r="C92" s="7" t="s">
        <v>58</v>
      </c>
      <c r="D92" s="7" t="s">
        <v>59</v>
      </c>
      <c r="E92" s="15" t="s">
        <v>60</v>
      </c>
      <c r="F92" s="7" t="s">
        <v>61</v>
      </c>
    </row>
    <row r="93" spans="1:8" ht="15" hidden="1" customHeight="1">
      <c r="A93" s="7"/>
      <c r="B93" s="7"/>
      <c r="C93" s="7"/>
      <c r="D93" s="7"/>
      <c r="E93" s="7"/>
      <c r="F93" s="7"/>
    </row>
    <row r="94" spans="1:8" ht="15" hidden="1" customHeight="1">
      <c r="A94" s="7"/>
      <c r="B94" s="7"/>
      <c r="C94" s="7"/>
      <c r="D94" s="7"/>
      <c r="E94" s="7"/>
      <c r="F94" s="7"/>
    </row>
    <row r="95" spans="1:8" ht="15" hidden="1" customHeight="1">
      <c r="A95" s="7"/>
      <c r="B95" s="7"/>
      <c r="C95" s="7"/>
      <c r="D95" s="7"/>
      <c r="E95" s="7"/>
      <c r="F95" s="7"/>
    </row>
    <row r="96" spans="1:8" ht="15" hidden="1" customHeight="1"/>
    <row r="97" spans="1:7">
      <c r="A97" s="38" t="s">
        <v>62</v>
      </c>
      <c r="B97" s="39"/>
      <c r="C97" s="39"/>
      <c r="D97" s="39"/>
      <c r="E97" s="39"/>
      <c r="F97" s="39"/>
      <c r="G97" s="39"/>
    </row>
    <row r="98" spans="1:7">
      <c r="A98" s="46" t="s">
        <v>63</v>
      </c>
      <c r="B98" s="46" t="s">
        <v>64</v>
      </c>
      <c r="C98" s="46" t="s">
        <v>39</v>
      </c>
      <c r="D98" s="47" t="s">
        <v>65</v>
      </c>
      <c r="E98" s="47" t="s">
        <v>66</v>
      </c>
      <c r="F98" s="47" t="s">
        <v>67</v>
      </c>
      <c r="G98" s="48" t="s">
        <v>72</v>
      </c>
    </row>
    <row r="99" spans="1:7" ht="15" customHeight="1">
      <c r="A99" s="110">
        <v>100</v>
      </c>
      <c r="B99" s="60">
        <v>100</v>
      </c>
      <c r="C99" s="44" t="s">
        <v>198</v>
      </c>
      <c r="D99" s="45">
        <f>SUM(D100:D104)</f>
        <v>41533352501</v>
      </c>
      <c r="E99" s="45">
        <f>SUM(E100:E104)</f>
        <v>2898302003</v>
      </c>
      <c r="F99" s="45">
        <f>SUM(F100:F104)</f>
        <v>38635050498</v>
      </c>
      <c r="G99" s="107" t="s">
        <v>232</v>
      </c>
    </row>
    <row r="100" spans="1:7">
      <c r="A100" s="111"/>
      <c r="B100" s="41">
        <v>110</v>
      </c>
      <c r="C100" s="42" t="s">
        <v>193</v>
      </c>
      <c r="D100" s="43">
        <v>27752756720</v>
      </c>
      <c r="E100" s="43">
        <v>2134827440</v>
      </c>
      <c r="F100" s="43">
        <f>+D100-E100</f>
        <v>25617929280</v>
      </c>
      <c r="G100" s="108"/>
    </row>
    <row r="101" spans="1:7">
      <c r="A101" s="111"/>
      <c r="B101" s="41">
        <v>120</v>
      </c>
      <c r="C101" s="42" t="s">
        <v>194</v>
      </c>
      <c r="D101" s="43">
        <v>1916546000</v>
      </c>
      <c r="E101" s="43">
        <v>0</v>
      </c>
      <c r="F101" s="43">
        <f t="shared" ref="F101:F104" si="0">+D101-E101</f>
        <v>1916546000</v>
      </c>
      <c r="G101" s="108"/>
    </row>
    <row r="102" spans="1:7">
      <c r="A102" s="111"/>
      <c r="B102" s="41">
        <v>130</v>
      </c>
      <c r="C102" s="42" t="s">
        <v>195</v>
      </c>
      <c r="D102" s="43">
        <v>4659565350</v>
      </c>
      <c r="E102" s="43">
        <v>303044495</v>
      </c>
      <c r="F102" s="43">
        <f t="shared" si="0"/>
        <v>4356520855</v>
      </c>
      <c r="G102" s="108"/>
    </row>
    <row r="103" spans="1:7">
      <c r="A103" s="111"/>
      <c r="B103" s="41">
        <v>140</v>
      </c>
      <c r="C103" s="42" t="s">
        <v>196</v>
      </c>
      <c r="D103" s="43">
        <v>5340867257</v>
      </c>
      <c r="E103" s="43">
        <v>345931088</v>
      </c>
      <c r="F103" s="43">
        <f t="shared" si="0"/>
        <v>4994936169</v>
      </c>
      <c r="G103" s="108"/>
    </row>
    <row r="104" spans="1:7">
      <c r="A104" s="111"/>
      <c r="B104" s="41">
        <v>190</v>
      </c>
      <c r="C104" s="42" t="s">
        <v>197</v>
      </c>
      <c r="D104" s="43">
        <v>1863617174</v>
      </c>
      <c r="E104" s="43">
        <v>114498980</v>
      </c>
      <c r="F104" s="43">
        <f t="shared" si="0"/>
        <v>1749118194</v>
      </c>
      <c r="G104" s="108"/>
    </row>
    <row r="105" spans="1:7">
      <c r="A105" s="110">
        <v>200</v>
      </c>
      <c r="B105" s="60">
        <v>200</v>
      </c>
      <c r="C105" s="44" t="s">
        <v>199</v>
      </c>
      <c r="D105" s="45">
        <f>SUM(D106:D112)</f>
        <v>8343006470</v>
      </c>
      <c r="E105" s="45">
        <f>SUM(E106:E112)</f>
        <v>32980131</v>
      </c>
      <c r="F105" s="45">
        <f>SUM(F106:F112)</f>
        <v>8310026339</v>
      </c>
      <c r="G105" s="108"/>
    </row>
    <row r="106" spans="1:7">
      <c r="A106" s="111"/>
      <c r="B106" s="41">
        <v>210</v>
      </c>
      <c r="C106" s="42" t="s">
        <v>200</v>
      </c>
      <c r="D106" s="43">
        <v>404400000</v>
      </c>
      <c r="E106" s="43">
        <v>32980131</v>
      </c>
      <c r="F106" s="43">
        <f>+D106-E106</f>
        <v>371419869</v>
      </c>
      <c r="G106" s="108"/>
    </row>
    <row r="107" spans="1:7">
      <c r="A107" s="111"/>
      <c r="B107" s="41">
        <v>230</v>
      </c>
      <c r="C107" s="42" t="s">
        <v>201</v>
      </c>
      <c r="D107" s="43">
        <v>1801781000</v>
      </c>
      <c r="E107" s="43">
        <v>0</v>
      </c>
      <c r="F107" s="43">
        <f t="shared" ref="F107:F119" si="1">+D107-E107</f>
        <v>1801781000</v>
      </c>
      <c r="G107" s="108"/>
    </row>
    <row r="108" spans="1:7">
      <c r="A108" s="111"/>
      <c r="B108" s="41">
        <v>240</v>
      </c>
      <c r="C108" s="61" t="s">
        <v>206</v>
      </c>
      <c r="D108" s="43">
        <v>2328267750</v>
      </c>
      <c r="E108" s="43">
        <v>0</v>
      </c>
      <c r="F108" s="43">
        <f t="shared" si="1"/>
        <v>2328267750</v>
      </c>
      <c r="G108" s="108"/>
    </row>
    <row r="109" spans="1:7">
      <c r="A109" s="111"/>
      <c r="B109" s="41">
        <v>250</v>
      </c>
      <c r="C109" s="42" t="s">
        <v>202</v>
      </c>
      <c r="D109" s="43">
        <v>35250000</v>
      </c>
      <c r="E109" s="43">
        <v>0</v>
      </c>
      <c r="F109" s="43">
        <f t="shared" si="1"/>
        <v>35250000</v>
      </c>
      <c r="G109" s="108"/>
    </row>
    <row r="110" spans="1:7">
      <c r="A110" s="111"/>
      <c r="B110" s="41">
        <v>260</v>
      </c>
      <c r="C110" s="42" t="s">
        <v>203</v>
      </c>
      <c r="D110" s="43">
        <v>3301500000</v>
      </c>
      <c r="E110" s="43">
        <v>0</v>
      </c>
      <c r="F110" s="43">
        <f t="shared" si="1"/>
        <v>3301500000</v>
      </c>
      <c r="G110" s="108"/>
    </row>
    <row r="111" spans="1:7">
      <c r="A111" s="111"/>
      <c r="B111" s="41">
        <v>280</v>
      </c>
      <c r="C111" s="42" t="s">
        <v>204</v>
      </c>
      <c r="D111" s="43">
        <v>142000000</v>
      </c>
      <c r="E111" s="43">
        <v>0</v>
      </c>
      <c r="F111" s="43">
        <f t="shared" si="1"/>
        <v>142000000</v>
      </c>
      <c r="G111" s="108"/>
    </row>
    <row r="112" spans="1:7">
      <c r="A112" s="111"/>
      <c r="B112" s="41">
        <v>290</v>
      </c>
      <c r="C112" s="42" t="s">
        <v>205</v>
      </c>
      <c r="D112" s="43">
        <v>329807720</v>
      </c>
      <c r="E112" s="43">
        <v>0</v>
      </c>
      <c r="F112" s="43">
        <f t="shared" si="1"/>
        <v>329807720</v>
      </c>
      <c r="G112" s="108"/>
    </row>
    <row r="113" spans="1:7">
      <c r="A113" s="110">
        <v>300</v>
      </c>
      <c r="B113" s="60">
        <v>300</v>
      </c>
      <c r="C113" s="44" t="s">
        <v>207</v>
      </c>
      <c r="D113" s="45">
        <f>SUM(D114:D120)</f>
        <v>2471592260</v>
      </c>
      <c r="E113" s="45">
        <f t="shared" ref="E113:F113" si="2">SUM(E114:E120)</f>
        <v>0</v>
      </c>
      <c r="F113" s="45">
        <f t="shared" si="2"/>
        <v>2471592260</v>
      </c>
      <c r="G113" s="108"/>
    </row>
    <row r="114" spans="1:7">
      <c r="A114" s="111"/>
      <c r="B114" s="41">
        <v>310</v>
      </c>
      <c r="C114" s="42" t="s">
        <v>208</v>
      </c>
      <c r="D114" s="43">
        <v>231575000</v>
      </c>
      <c r="E114" s="43">
        <v>0</v>
      </c>
      <c r="F114" s="43">
        <f t="shared" si="1"/>
        <v>231575000</v>
      </c>
      <c r="G114" s="108"/>
    </row>
    <row r="115" spans="1:7">
      <c r="A115" s="111"/>
      <c r="B115" s="41">
        <v>320</v>
      </c>
      <c r="C115" s="42" t="s">
        <v>209</v>
      </c>
      <c r="D115" s="43">
        <v>6000000</v>
      </c>
      <c r="E115" s="43">
        <v>0</v>
      </c>
      <c r="F115" s="43">
        <f t="shared" si="1"/>
        <v>6000000</v>
      </c>
      <c r="G115" s="108"/>
    </row>
    <row r="116" spans="1:7">
      <c r="A116" s="111"/>
      <c r="B116" s="41">
        <v>330</v>
      </c>
      <c r="C116" s="42" t="s">
        <v>210</v>
      </c>
      <c r="D116" s="43">
        <v>65882250</v>
      </c>
      <c r="E116" s="43">
        <v>0</v>
      </c>
      <c r="F116" s="43">
        <f t="shared" si="1"/>
        <v>65882250</v>
      </c>
      <c r="G116" s="108"/>
    </row>
    <row r="117" spans="1:7">
      <c r="A117" s="111"/>
      <c r="B117" s="41">
        <v>340</v>
      </c>
      <c r="C117" s="42" t="s">
        <v>211</v>
      </c>
      <c r="D117" s="43">
        <v>232309300</v>
      </c>
      <c r="E117" s="43">
        <v>0</v>
      </c>
      <c r="F117" s="43">
        <f t="shared" si="1"/>
        <v>232309300</v>
      </c>
      <c r="G117" s="108"/>
    </row>
    <row r="118" spans="1:7">
      <c r="A118" s="111"/>
      <c r="B118" s="41">
        <v>350</v>
      </c>
      <c r="C118" s="61" t="s">
        <v>214</v>
      </c>
      <c r="D118" s="43">
        <v>139778000</v>
      </c>
      <c r="E118" s="43">
        <v>0</v>
      </c>
      <c r="F118" s="43">
        <f t="shared" si="1"/>
        <v>139778000</v>
      </c>
      <c r="G118" s="108"/>
    </row>
    <row r="119" spans="1:7">
      <c r="A119" s="111"/>
      <c r="B119" s="62">
        <v>360</v>
      </c>
      <c r="C119" s="61" t="s">
        <v>212</v>
      </c>
      <c r="D119" s="43">
        <v>1500000000</v>
      </c>
      <c r="E119" s="43">
        <v>0</v>
      </c>
      <c r="F119" s="43">
        <f t="shared" si="1"/>
        <v>1500000000</v>
      </c>
      <c r="G119" s="108"/>
    </row>
    <row r="120" spans="1:7">
      <c r="A120" s="111"/>
      <c r="B120" s="62">
        <v>390</v>
      </c>
      <c r="C120" s="61" t="s">
        <v>213</v>
      </c>
      <c r="D120" s="43">
        <v>296047710</v>
      </c>
      <c r="E120" s="43">
        <v>0</v>
      </c>
      <c r="F120" s="43">
        <f>+D120-E120</f>
        <v>296047710</v>
      </c>
      <c r="G120" s="108"/>
    </row>
    <row r="121" spans="1:7">
      <c r="A121" s="110">
        <v>500</v>
      </c>
      <c r="B121" s="60">
        <v>500</v>
      </c>
      <c r="C121" s="44" t="s">
        <v>215</v>
      </c>
      <c r="D121" s="45">
        <f>SUM(D122:D125)</f>
        <v>2679597084</v>
      </c>
      <c r="E121" s="45">
        <f t="shared" ref="E121:F121" si="3">SUM(E122:E125)</f>
        <v>0</v>
      </c>
      <c r="F121" s="45">
        <f t="shared" si="3"/>
        <v>2679597084</v>
      </c>
      <c r="G121" s="108"/>
    </row>
    <row r="122" spans="1:7">
      <c r="A122" s="111"/>
      <c r="B122" s="41">
        <v>520</v>
      </c>
      <c r="C122" s="42" t="s">
        <v>216</v>
      </c>
      <c r="D122" s="43">
        <v>241948664</v>
      </c>
      <c r="E122" s="43">
        <v>0</v>
      </c>
      <c r="F122" s="43">
        <f>+D122-E122</f>
        <v>241948664</v>
      </c>
      <c r="G122" s="108"/>
    </row>
    <row r="123" spans="1:7">
      <c r="A123" s="111"/>
      <c r="B123" s="41">
        <v>530</v>
      </c>
      <c r="C123" s="61" t="s">
        <v>217</v>
      </c>
      <c r="D123" s="43">
        <v>1592648420</v>
      </c>
      <c r="E123" s="43">
        <v>0</v>
      </c>
      <c r="F123" s="43">
        <f t="shared" ref="F123:F127" si="4">+D123-E123</f>
        <v>1592648420</v>
      </c>
      <c r="G123" s="108"/>
    </row>
    <row r="124" spans="1:7">
      <c r="A124" s="111"/>
      <c r="B124" s="41">
        <v>540</v>
      </c>
      <c r="C124" s="61" t="s">
        <v>218</v>
      </c>
      <c r="D124" s="43">
        <v>545000000</v>
      </c>
      <c r="E124" s="43">
        <v>0</v>
      </c>
      <c r="F124" s="43">
        <f t="shared" si="4"/>
        <v>545000000</v>
      </c>
      <c r="G124" s="108"/>
    </row>
    <row r="125" spans="1:7">
      <c r="A125" s="111"/>
      <c r="B125" s="41">
        <v>570</v>
      </c>
      <c r="C125" s="61" t="s">
        <v>219</v>
      </c>
      <c r="D125" s="43">
        <v>300000000</v>
      </c>
      <c r="E125" s="43">
        <v>0</v>
      </c>
      <c r="F125" s="43">
        <f t="shared" si="4"/>
        <v>300000000</v>
      </c>
      <c r="G125" s="108"/>
    </row>
    <row r="126" spans="1:7">
      <c r="A126" s="110">
        <v>800</v>
      </c>
      <c r="B126" s="60">
        <v>800</v>
      </c>
      <c r="C126" s="44" t="s">
        <v>220</v>
      </c>
      <c r="D126" s="45">
        <f>+D127</f>
        <v>200000000</v>
      </c>
      <c r="E126" s="45">
        <f>+E127</f>
        <v>0</v>
      </c>
      <c r="F126" s="45">
        <f>+F127</f>
        <v>200000000</v>
      </c>
      <c r="G126" s="108"/>
    </row>
    <row r="127" spans="1:7">
      <c r="A127" s="111"/>
      <c r="B127" s="41">
        <v>850</v>
      </c>
      <c r="C127" s="61" t="s">
        <v>221</v>
      </c>
      <c r="D127" s="43">
        <v>200000000</v>
      </c>
      <c r="E127" s="43">
        <v>0</v>
      </c>
      <c r="F127" s="43">
        <f t="shared" si="4"/>
        <v>200000000</v>
      </c>
      <c r="G127" s="108"/>
    </row>
    <row r="128" spans="1:7">
      <c r="A128" s="110">
        <v>900</v>
      </c>
      <c r="B128" s="60">
        <v>900</v>
      </c>
      <c r="C128" s="44" t="s">
        <v>222</v>
      </c>
      <c r="D128" s="45">
        <f>+D129+D130</f>
        <v>685000000</v>
      </c>
      <c r="E128" s="45">
        <f t="shared" ref="E128:F128" si="5">+E129+E130</f>
        <v>0</v>
      </c>
      <c r="F128" s="45">
        <f t="shared" si="5"/>
        <v>685000000</v>
      </c>
      <c r="G128" s="108"/>
    </row>
    <row r="129" spans="1:7">
      <c r="A129" s="111"/>
      <c r="B129" s="41">
        <v>910</v>
      </c>
      <c r="C129" s="61" t="s">
        <v>223</v>
      </c>
      <c r="D129" s="43">
        <v>675000000</v>
      </c>
      <c r="E129" s="43">
        <v>0</v>
      </c>
      <c r="F129" s="43">
        <f>+D129-E129</f>
        <v>675000000</v>
      </c>
      <c r="G129" s="108"/>
    </row>
    <row r="130" spans="1:7">
      <c r="A130" s="111"/>
      <c r="B130" s="41">
        <v>920</v>
      </c>
      <c r="C130" s="61" t="s">
        <v>224</v>
      </c>
      <c r="D130" s="43">
        <v>10000000</v>
      </c>
      <c r="E130" s="43">
        <v>0</v>
      </c>
      <c r="F130" s="43">
        <f>+D130-E130</f>
        <v>10000000</v>
      </c>
      <c r="G130" s="108"/>
    </row>
    <row r="131" spans="1:7">
      <c r="A131" s="40"/>
      <c r="B131" s="41"/>
      <c r="C131" s="44" t="s">
        <v>171</v>
      </c>
      <c r="D131" s="45">
        <f>+D128+D126+D121+D113+D105+D99</f>
        <v>55912548315</v>
      </c>
      <c r="E131" s="45">
        <f>+E128+E126+E121+E113+E105+E99</f>
        <v>2931282134</v>
      </c>
      <c r="F131" s="45">
        <f>+F128+F126+F121+F113+F105+F99</f>
        <v>52981266181</v>
      </c>
      <c r="G131" s="109"/>
    </row>
    <row r="133" spans="1:7" hidden="1">
      <c r="A133" s="12" t="s">
        <v>68</v>
      </c>
    </row>
    <row r="134" spans="1:7" ht="30" hidden="1">
      <c r="A134" s="11" t="s">
        <v>4</v>
      </c>
      <c r="B134" s="11" t="s">
        <v>69</v>
      </c>
      <c r="C134" s="11" t="s">
        <v>70</v>
      </c>
      <c r="D134" s="11" t="s">
        <v>71</v>
      </c>
      <c r="E134" s="4" t="s">
        <v>72</v>
      </c>
    </row>
    <row r="135" spans="1:7" hidden="1">
      <c r="A135" s="11"/>
      <c r="B135" s="11"/>
      <c r="C135" s="11"/>
      <c r="D135" s="11"/>
      <c r="E135" s="4"/>
    </row>
    <row r="136" spans="1:7" hidden="1">
      <c r="A136" s="11"/>
      <c r="B136" s="11"/>
      <c r="C136" s="11"/>
      <c r="D136" s="4"/>
      <c r="E136" s="4"/>
    </row>
    <row r="137" spans="1:7" hidden="1">
      <c r="A137" s="16"/>
      <c r="B137" s="16"/>
      <c r="C137" s="16"/>
      <c r="D137" s="17"/>
    </row>
    <row r="138" spans="1:7" hidden="1">
      <c r="A138" s="2" t="s">
        <v>73</v>
      </c>
    </row>
    <row r="139" spans="1:7" hidden="1">
      <c r="A139" s="12" t="s">
        <v>74</v>
      </c>
    </row>
    <row r="140" spans="1:7" ht="45" hidden="1">
      <c r="A140" s="11" t="s">
        <v>38</v>
      </c>
      <c r="B140" s="11" t="s">
        <v>75</v>
      </c>
      <c r="C140" s="11" t="s">
        <v>39</v>
      </c>
      <c r="D140" s="11" t="s">
        <v>76</v>
      </c>
      <c r="E140" s="11" t="s">
        <v>77</v>
      </c>
    </row>
    <row r="141" spans="1:7" hidden="1">
      <c r="A141" s="11"/>
      <c r="B141" s="11"/>
      <c r="C141" s="11"/>
      <c r="D141" s="11"/>
      <c r="E141" s="11"/>
    </row>
    <row r="142" spans="1:7" hidden="1">
      <c r="A142" s="11"/>
      <c r="B142" s="11"/>
      <c r="C142" s="11"/>
      <c r="D142" s="4"/>
      <c r="E142" s="11"/>
    </row>
    <row r="143" spans="1:7" hidden="1">
      <c r="A143" s="4"/>
      <c r="B143" s="4"/>
      <c r="C143" s="4"/>
      <c r="D143" s="4"/>
      <c r="E143" s="4"/>
    </row>
    <row r="144" spans="1:7" hidden="1">
      <c r="A144" s="4"/>
      <c r="B144" s="4"/>
      <c r="C144" s="4"/>
      <c r="D144" s="4"/>
      <c r="E144" s="4"/>
    </row>
    <row r="145" spans="1:5" hidden="1"/>
    <row r="146" spans="1:5" hidden="1">
      <c r="A146" s="12" t="s">
        <v>78</v>
      </c>
    </row>
    <row r="147" spans="1:5" ht="30" hidden="1">
      <c r="A147" s="11" t="s">
        <v>79</v>
      </c>
      <c r="B147" s="11" t="s">
        <v>80</v>
      </c>
      <c r="C147" s="11" t="s">
        <v>81</v>
      </c>
      <c r="D147" s="11" t="s">
        <v>72</v>
      </c>
      <c r="E147" s="4" t="s">
        <v>82</v>
      </c>
    </row>
    <row r="148" spans="1:5" hidden="1">
      <c r="A148" s="11"/>
      <c r="B148" s="11"/>
      <c r="C148" s="11"/>
      <c r="D148" s="11"/>
      <c r="E148" s="7"/>
    </row>
    <row r="149" spans="1:5" hidden="1">
      <c r="A149" s="11"/>
      <c r="B149" s="11"/>
      <c r="C149" s="11"/>
      <c r="D149" s="4"/>
      <c r="E149" s="7"/>
    </row>
    <row r="150" spans="1:5" hidden="1">
      <c r="A150" s="4"/>
      <c r="B150" s="4"/>
      <c r="C150" s="4"/>
      <c r="D150" s="4"/>
      <c r="E150" s="7"/>
    </row>
    <row r="151" spans="1:5" hidden="1">
      <c r="A151" s="4"/>
      <c r="B151" s="4"/>
      <c r="C151" s="4"/>
      <c r="D151" s="4"/>
      <c r="E151" s="7"/>
    </row>
    <row r="152" spans="1:5" hidden="1">
      <c r="A152" s="17"/>
      <c r="B152" s="17"/>
      <c r="C152" s="17"/>
      <c r="D152" s="17"/>
    </row>
    <row r="153" spans="1:5" hidden="1">
      <c r="A153" s="12" t="s">
        <v>83</v>
      </c>
    </row>
    <row r="154" spans="1:5" hidden="1">
      <c r="A154" s="26" t="s">
        <v>84</v>
      </c>
      <c r="B154" s="26" t="s">
        <v>85</v>
      </c>
      <c r="C154" s="26" t="s">
        <v>39</v>
      </c>
      <c r="D154" s="26" t="s">
        <v>86</v>
      </c>
      <c r="E154" s="26" t="s">
        <v>72</v>
      </c>
    </row>
    <row r="155" spans="1:5" hidden="1">
      <c r="A155" s="26"/>
      <c r="B155" s="26"/>
      <c r="C155" s="26"/>
      <c r="D155" s="26"/>
      <c r="E155" s="26"/>
    </row>
    <row r="156" spans="1:5" hidden="1">
      <c r="A156" s="26"/>
      <c r="B156" s="26"/>
      <c r="C156" s="26"/>
      <c r="D156" s="26"/>
      <c r="E156" s="36"/>
    </row>
    <row r="157" spans="1:5" hidden="1">
      <c r="A157" s="36"/>
      <c r="B157" s="36"/>
      <c r="C157" s="36"/>
      <c r="D157" s="36"/>
      <c r="E157" s="36"/>
    </row>
    <row r="158" spans="1:5" hidden="1">
      <c r="A158" s="37" t="s">
        <v>87</v>
      </c>
      <c r="B158" s="36"/>
      <c r="C158" s="36"/>
      <c r="D158" s="36"/>
      <c r="E158" s="36"/>
    </row>
    <row r="159" spans="1:5" hidden="1">
      <c r="A159" s="36"/>
      <c r="B159" s="36"/>
      <c r="C159" s="36"/>
      <c r="D159" s="36"/>
      <c r="E159" s="27"/>
    </row>
    <row r="160" spans="1:5" hidden="1">
      <c r="A160" s="13" t="s">
        <v>88</v>
      </c>
    </row>
    <row r="161" spans="1:3" hidden="1"/>
    <row r="162" spans="1:3" hidden="1">
      <c r="A162" s="3" t="s">
        <v>89</v>
      </c>
    </row>
    <row r="163" spans="1:3" hidden="1"/>
    <row r="164" spans="1:3" hidden="1">
      <c r="A164" s="3" t="s">
        <v>90</v>
      </c>
    </row>
    <row r="165" spans="1:3" hidden="1">
      <c r="A165" s="14" t="s">
        <v>91</v>
      </c>
      <c r="B165" s="7"/>
      <c r="C165" s="7"/>
    </row>
    <row r="166" spans="1:3" hidden="1">
      <c r="A166" s="14" t="s">
        <v>92</v>
      </c>
      <c r="B166" s="7" t="s">
        <v>39</v>
      </c>
      <c r="C166" s="15" t="s">
        <v>93</v>
      </c>
    </row>
    <row r="167" spans="1:3" ht="45" hidden="1">
      <c r="A167" s="35" t="s">
        <v>170</v>
      </c>
      <c r="B167" s="35" t="s">
        <v>169</v>
      </c>
      <c r="C167" s="7"/>
    </row>
    <row r="168" spans="1:3" ht="67.5" hidden="1">
      <c r="A168" s="35" t="s">
        <v>168</v>
      </c>
      <c r="B168" s="35" t="s">
        <v>167</v>
      </c>
      <c r="C168" s="7"/>
    </row>
    <row r="169" spans="1:3" ht="78.75" hidden="1">
      <c r="A169" s="35" t="s">
        <v>166</v>
      </c>
      <c r="B169" s="35" t="s">
        <v>165</v>
      </c>
      <c r="C169" s="7"/>
    </row>
    <row r="170" spans="1:3" hidden="1">
      <c r="A170" s="14"/>
      <c r="B170" s="7"/>
      <c r="C170" s="7"/>
    </row>
    <row r="171" spans="1:3" hidden="1">
      <c r="A171" s="14" t="s">
        <v>94</v>
      </c>
      <c r="B171" s="7"/>
      <c r="C171" s="7"/>
    </row>
    <row r="172" spans="1:3" hidden="1">
      <c r="A172" s="14" t="s">
        <v>92</v>
      </c>
      <c r="B172" s="7" t="s">
        <v>39</v>
      </c>
      <c r="C172" s="15" t="s">
        <v>93</v>
      </c>
    </row>
    <row r="173" spans="1:3" ht="45" hidden="1">
      <c r="A173" s="35" t="s">
        <v>164</v>
      </c>
      <c r="B173" s="35" t="s">
        <v>163</v>
      </c>
      <c r="C173" s="7"/>
    </row>
    <row r="174" spans="1:3" ht="45" hidden="1">
      <c r="A174" s="35" t="s">
        <v>162</v>
      </c>
      <c r="B174" s="35" t="s">
        <v>152</v>
      </c>
      <c r="C174" s="7"/>
    </row>
    <row r="175" spans="1:3" ht="45" hidden="1">
      <c r="A175" s="35" t="s">
        <v>161</v>
      </c>
      <c r="B175" s="35" t="s">
        <v>152</v>
      </c>
      <c r="C175" s="7"/>
    </row>
    <row r="176" spans="1:3" ht="45" hidden="1">
      <c r="A176" s="35" t="s">
        <v>160</v>
      </c>
      <c r="B176" s="35" t="s">
        <v>144</v>
      </c>
      <c r="C176" s="7"/>
    </row>
    <row r="177" spans="1:3" ht="22.5" hidden="1">
      <c r="A177" s="35" t="s">
        <v>159</v>
      </c>
      <c r="B177" s="35" t="s">
        <v>158</v>
      </c>
      <c r="C177" s="7"/>
    </row>
    <row r="178" spans="1:3" ht="45" hidden="1">
      <c r="A178" s="35" t="s">
        <v>157</v>
      </c>
      <c r="B178" s="35" t="s">
        <v>152</v>
      </c>
      <c r="C178" s="7"/>
    </row>
    <row r="179" spans="1:3" ht="45" hidden="1">
      <c r="A179" s="35" t="s">
        <v>156</v>
      </c>
      <c r="B179" s="35" t="s">
        <v>144</v>
      </c>
      <c r="C179" s="7"/>
    </row>
    <row r="180" spans="1:3" ht="33.75" hidden="1">
      <c r="A180" s="35" t="s">
        <v>155</v>
      </c>
      <c r="B180" s="35" t="s">
        <v>154</v>
      </c>
      <c r="C180" s="7"/>
    </row>
    <row r="181" spans="1:3" ht="22.5" hidden="1">
      <c r="A181" s="35" t="s">
        <v>153</v>
      </c>
      <c r="B181" s="35" t="s">
        <v>152</v>
      </c>
      <c r="C181" s="7"/>
    </row>
    <row r="182" spans="1:3" ht="22.5" hidden="1">
      <c r="A182" s="35" t="s">
        <v>151</v>
      </c>
      <c r="B182" s="35" t="s">
        <v>150</v>
      </c>
      <c r="C182" s="7"/>
    </row>
    <row r="183" spans="1:3" ht="22.5" hidden="1">
      <c r="A183" s="35" t="s">
        <v>149</v>
      </c>
      <c r="B183" s="35" t="s">
        <v>148</v>
      </c>
      <c r="C183" s="7"/>
    </row>
    <row r="184" spans="1:3" ht="22.5" hidden="1">
      <c r="A184" s="35" t="s">
        <v>147</v>
      </c>
      <c r="B184" s="35" t="s">
        <v>146</v>
      </c>
      <c r="C184" s="7"/>
    </row>
    <row r="185" spans="1:3" ht="22.5" hidden="1">
      <c r="A185" s="35" t="s">
        <v>145</v>
      </c>
      <c r="B185" s="35" t="s">
        <v>144</v>
      </c>
      <c r="C185" s="7"/>
    </row>
    <row r="186" spans="1:3" hidden="1">
      <c r="A186" s="34" t="s">
        <v>95</v>
      </c>
      <c r="B186" s="7"/>
      <c r="C186" s="7"/>
    </row>
    <row r="187" spans="1:3" hidden="1">
      <c r="A187" s="14" t="s">
        <v>92</v>
      </c>
      <c r="B187" s="7" t="s">
        <v>39</v>
      </c>
      <c r="C187" s="15" t="s">
        <v>93</v>
      </c>
    </row>
    <row r="188" spans="1:3" hidden="1">
      <c r="A188" s="14"/>
      <c r="B188" s="7"/>
      <c r="C188" s="7"/>
    </row>
    <row r="189" spans="1:3" hidden="1">
      <c r="A189" s="14" t="s">
        <v>96</v>
      </c>
      <c r="B189" s="7"/>
      <c r="C189" s="7"/>
    </row>
    <row r="190" spans="1:3" hidden="1">
      <c r="A190" s="14" t="s">
        <v>92</v>
      </c>
      <c r="B190" s="7" t="s">
        <v>39</v>
      </c>
      <c r="C190" s="15" t="s">
        <v>93</v>
      </c>
    </row>
    <row r="191" spans="1:3" ht="15" hidden="1" customHeight="1">
      <c r="A191" s="13"/>
    </row>
    <row r="192" spans="1:3" hidden="1">
      <c r="A192" s="3" t="s">
        <v>97</v>
      </c>
    </row>
    <row r="193" spans="1:7" hidden="1">
      <c r="A193" s="18" t="s">
        <v>4</v>
      </c>
      <c r="B193" s="19" t="s">
        <v>98</v>
      </c>
      <c r="C193" s="15" t="s">
        <v>99</v>
      </c>
    </row>
    <row r="194" spans="1:7" ht="56.25" hidden="1">
      <c r="A194" s="33" t="s">
        <v>143</v>
      </c>
      <c r="B194" s="32" t="s">
        <v>142</v>
      </c>
      <c r="C194" s="7"/>
    </row>
    <row r="195" spans="1:7" hidden="1">
      <c r="A195" s="14"/>
      <c r="B195" s="7"/>
      <c r="C195" s="7"/>
    </row>
    <row r="196" spans="1:7" hidden="1">
      <c r="A196" s="14"/>
      <c r="B196" s="7"/>
      <c r="C196" s="7"/>
    </row>
    <row r="197" spans="1:7" hidden="1">
      <c r="A197" s="14"/>
      <c r="B197" s="7"/>
      <c r="C197" s="7"/>
    </row>
    <row r="198" spans="1:7" hidden="1">
      <c r="A198" s="14"/>
      <c r="B198" s="7"/>
      <c r="C198" s="7"/>
    </row>
    <row r="199" spans="1:7" hidden="1">
      <c r="A199" s="13"/>
    </row>
    <row r="200" spans="1:7" hidden="1">
      <c r="A200" s="3" t="s">
        <v>100</v>
      </c>
    </row>
    <row r="201" spans="1:7">
      <c r="A201" s="97"/>
      <c r="B201" s="97"/>
      <c r="C201" s="97"/>
      <c r="D201" s="97"/>
      <c r="E201" s="97"/>
      <c r="F201" s="97"/>
    </row>
    <row r="202" spans="1:7">
      <c r="A202" s="97"/>
      <c r="B202" s="97"/>
      <c r="C202" s="97"/>
      <c r="D202" s="97"/>
      <c r="E202" s="97"/>
      <c r="F202" s="97"/>
      <c r="G202" s="50"/>
    </row>
    <row r="203" spans="1:7">
      <c r="A203" s="97"/>
      <c r="B203" s="97"/>
      <c r="C203" s="97"/>
      <c r="D203" s="97"/>
      <c r="E203" s="97"/>
      <c r="F203" s="97"/>
      <c r="G203" s="50"/>
    </row>
    <row r="204" spans="1:7">
      <c r="A204" s="97"/>
      <c r="B204" s="97"/>
      <c r="C204" s="97"/>
      <c r="D204" s="97"/>
      <c r="E204" s="97"/>
      <c r="F204" s="97"/>
    </row>
    <row r="205" spans="1:7">
      <c r="A205" s="97"/>
      <c r="B205" s="97"/>
      <c r="C205" s="97"/>
      <c r="D205" s="97"/>
      <c r="E205" s="97"/>
      <c r="F205" s="97"/>
    </row>
    <row r="206" spans="1:7">
      <c r="A206" s="97"/>
      <c r="B206" s="97"/>
      <c r="C206" s="97"/>
      <c r="D206" s="97"/>
      <c r="E206" s="97"/>
      <c r="F206" s="97"/>
    </row>
    <row r="207" spans="1:7">
      <c r="A207" s="97"/>
      <c r="B207" s="97"/>
      <c r="C207" s="97"/>
      <c r="D207" s="97"/>
      <c r="E207" s="97"/>
      <c r="F207" s="97"/>
    </row>
    <row r="208" spans="1:7">
      <c r="A208" s="97"/>
      <c r="B208" s="97"/>
      <c r="C208" s="97"/>
      <c r="D208" s="97"/>
      <c r="E208" s="97"/>
      <c r="F208" s="97"/>
    </row>
    <row r="209" spans="1:6">
      <c r="A209" s="97"/>
      <c r="B209" s="97"/>
      <c r="C209" s="97"/>
      <c r="D209" s="97"/>
      <c r="E209" s="97"/>
      <c r="F209" s="97"/>
    </row>
  </sheetData>
  <mergeCells count="16">
    <mergeCell ref="A3:H3"/>
    <mergeCell ref="C82:F82"/>
    <mergeCell ref="A9:H14"/>
    <mergeCell ref="A17:H22"/>
    <mergeCell ref="A201:F209"/>
    <mergeCell ref="A41:F43"/>
    <mergeCell ref="G99:G131"/>
    <mergeCell ref="A99:A104"/>
    <mergeCell ref="A105:A112"/>
    <mergeCell ref="A126:A127"/>
    <mergeCell ref="A128:A130"/>
    <mergeCell ref="A113:A120"/>
    <mergeCell ref="A121:A125"/>
    <mergeCell ref="B77:B79"/>
    <mergeCell ref="C77:C79"/>
    <mergeCell ref="A84:F84"/>
  </mergeCells>
  <hyperlinks>
    <hyperlink ref="C63" r:id="rId1"/>
    <hyperlink ref="C62" r:id="rId2"/>
    <hyperlink ref="C56" r:id="rId3"/>
    <hyperlink ref="C55" r:id="rId4"/>
    <hyperlink ref="C54" r:id="rId5"/>
    <hyperlink ref="C53" r:id="rId6"/>
  </hyperlinks>
  <pageMargins left="0.75138888888888899" right="0.75138888888888899" top="1" bottom="1" header="0.5" footer="0.5"/>
  <pageSetup paperSize="190" scale="80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8"/>
  <sheetViews>
    <sheetView topLeftCell="A4" workbookViewId="0">
      <selection activeCell="H19" sqref="H19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68" t="s">
        <v>229</v>
      </c>
    </row>
    <row r="45" spans="1:4" ht="51">
      <c r="A45" s="58" t="s">
        <v>41</v>
      </c>
      <c r="B45" s="69" t="s">
        <v>43</v>
      </c>
      <c r="C45" s="69" t="s">
        <v>226</v>
      </c>
      <c r="D45" s="69" t="s">
        <v>230</v>
      </c>
    </row>
    <row r="46" spans="1:4">
      <c r="A46" s="55" t="s">
        <v>190</v>
      </c>
      <c r="B46" s="56">
        <f>+Hoja1!F77</f>
        <v>2249069420</v>
      </c>
      <c r="C46" s="57">
        <f>+Hoja1!G77</f>
        <v>8</v>
      </c>
      <c r="D46" s="67">
        <f>+B46/Hoja1!E131</f>
        <v>0.76726473849548593</v>
      </c>
    </row>
    <row r="47" spans="1:4">
      <c r="A47" s="55" t="s">
        <v>191</v>
      </c>
      <c r="B47" s="56">
        <f>+Hoja1!F78</f>
        <v>244129606</v>
      </c>
      <c r="C47" s="57">
        <f>+Hoja1!G78</f>
        <v>2</v>
      </c>
      <c r="D47" s="67">
        <f>+B47/Hoja1!E131</f>
        <v>8.3284240424466763E-2</v>
      </c>
    </row>
    <row r="48" spans="1:4">
      <c r="A48" s="55" t="s">
        <v>192</v>
      </c>
      <c r="B48" s="56">
        <f>+Hoja1!F79</f>
        <v>438083108</v>
      </c>
      <c r="C48" s="57">
        <f>+Hoja1!G79</f>
        <v>4</v>
      </c>
      <c r="D48" s="67">
        <f>+B48/Hoja1!D131</f>
        <v>7.8351483021651645E-3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zoomScaleNormal="100" workbookViewId="0">
      <selection activeCell="D34" sqref="D34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.7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28" spans="1:5">
      <c r="A28" s="49" t="s">
        <v>183</v>
      </c>
      <c r="B28" s="49"/>
    </row>
    <row r="30" spans="1:5">
      <c r="A30" s="52" t="s">
        <v>172</v>
      </c>
      <c r="B30" s="52" t="s">
        <v>182</v>
      </c>
      <c r="C30" s="52" t="s">
        <v>173</v>
      </c>
      <c r="D30" s="52" t="s">
        <v>174</v>
      </c>
      <c r="E30" s="52" t="s">
        <v>175</v>
      </c>
    </row>
    <row r="31" spans="1:5">
      <c r="A31" s="17">
        <f>+Hoja1!A99</f>
        <v>100</v>
      </c>
      <c r="B31" s="51" t="s">
        <v>177</v>
      </c>
      <c r="C31" s="50">
        <f>+Hoja1!D99</f>
        <v>41533352501</v>
      </c>
      <c r="D31" s="50">
        <f>+Hoja1!E99</f>
        <v>2898302003</v>
      </c>
      <c r="E31" s="50">
        <f>+Hoja1!F99</f>
        <v>38635050498</v>
      </c>
    </row>
    <row r="32" spans="1:5">
      <c r="A32" s="17">
        <f>+Hoja1!A105</f>
        <v>200</v>
      </c>
      <c r="B32" s="51" t="s">
        <v>176</v>
      </c>
      <c r="C32" s="50">
        <f>+Hoja1!D105</f>
        <v>8343006470</v>
      </c>
      <c r="D32" s="50">
        <f>+Hoja1!E105</f>
        <v>32980131</v>
      </c>
      <c r="E32" s="50">
        <f>+Hoja1!F105</f>
        <v>8310026339</v>
      </c>
    </row>
    <row r="33" spans="1:5">
      <c r="A33" s="17">
        <f>+Hoja1!A113</f>
        <v>300</v>
      </c>
      <c r="B33" s="51" t="s">
        <v>178</v>
      </c>
      <c r="C33" s="50">
        <f>+Hoja1!D113</f>
        <v>2471592260</v>
      </c>
      <c r="D33" s="50">
        <f>+Hoja1!E113</f>
        <v>0</v>
      </c>
      <c r="E33" s="50">
        <f>+Hoja1!F113</f>
        <v>2471592260</v>
      </c>
    </row>
    <row r="34" spans="1:5">
      <c r="A34" s="17">
        <f>+Hoja1!A121</f>
        <v>500</v>
      </c>
      <c r="B34" s="51" t="s">
        <v>181</v>
      </c>
      <c r="C34" s="50">
        <f>+Hoja1!D121</f>
        <v>2679597084</v>
      </c>
      <c r="D34" s="50">
        <f>+Hoja1!E121</f>
        <v>0</v>
      </c>
      <c r="E34" s="50">
        <f>+Hoja1!F121</f>
        <v>2679597084</v>
      </c>
    </row>
    <row r="35" spans="1:5">
      <c r="A35" s="17">
        <f>+Hoja1!A126</f>
        <v>800</v>
      </c>
      <c r="B35" s="51" t="s">
        <v>179</v>
      </c>
      <c r="C35" s="50">
        <f>+Hoja1!D126</f>
        <v>200000000</v>
      </c>
      <c r="D35" s="50">
        <f>+Hoja1!E126</f>
        <v>0</v>
      </c>
      <c r="E35" s="50">
        <f>+Hoja1!F126</f>
        <v>200000000</v>
      </c>
    </row>
    <row r="36" spans="1:5">
      <c r="A36" s="17">
        <f>+Hoja1!A128</f>
        <v>900</v>
      </c>
      <c r="B36" s="51" t="s">
        <v>180</v>
      </c>
      <c r="C36" s="50">
        <f>+Hoja1!D128</f>
        <v>685000000</v>
      </c>
      <c r="D36" s="50">
        <f>+Hoja1!E128</f>
        <v>0</v>
      </c>
      <c r="E36" s="50">
        <f>+Hoja1!F128</f>
        <v>685000000</v>
      </c>
    </row>
    <row r="37" spans="1:5">
      <c r="C37" s="64">
        <f>SUM(C31:C36)</f>
        <v>55912548315</v>
      </c>
      <c r="D37" s="64">
        <f t="shared" ref="D37:E37" si="0">SUM(D31:D36)</f>
        <v>2931282134</v>
      </c>
      <c r="E37" s="64">
        <f t="shared" si="0"/>
        <v>52981266181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8"/>
  <sheetViews>
    <sheetView tabSelected="1" topLeftCell="A10" zoomScale="70" zoomScaleNormal="70" workbookViewId="0">
      <selection activeCell="G198" sqref="G198"/>
    </sheetView>
  </sheetViews>
  <sheetFormatPr baseColWidth="10" defaultColWidth="9.140625" defaultRowHeight="15"/>
  <cols>
    <col min="1" max="1" width="15" customWidth="1"/>
    <col min="2" max="2" width="34.140625" customWidth="1"/>
    <col min="3" max="3" width="62.28515625" customWidth="1"/>
    <col min="4" max="4" width="21.7109375" customWidth="1"/>
    <col min="5" max="5" width="26.7109375" customWidth="1"/>
    <col min="6" max="6" width="26.140625" customWidth="1"/>
    <col min="7" max="7" width="24.28515625" customWidth="1"/>
    <col min="8" max="8" width="21.28515625" customWidth="1"/>
  </cols>
  <sheetData>
    <row r="1" spans="1:8" ht="26.25">
      <c r="A1" s="121" t="s">
        <v>239</v>
      </c>
      <c r="B1" s="121"/>
      <c r="C1" s="121"/>
      <c r="D1" s="121"/>
      <c r="E1" s="121"/>
      <c r="F1" s="121"/>
      <c r="G1" s="121"/>
      <c r="H1" s="121"/>
    </row>
    <row r="2" spans="1:8">
      <c r="A2" s="38" t="s">
        <v>236</v>
      </c>
      <c r="B2" s="39"/>
      <c r="C2" s="39"/>
      <c r="D2" s="39"/>
      <c r="E2" s="39"/>
      <c r="F2" s="39"/>
      <c r="G2" s="39"/>
      <c r="H2" s="39"/>
    </row>
    <row r="3" spans="1:8" ht="30">
      <c r="A3" s="40" t="s">
        <v>38</v>
      </c>
      <c r="B3" s="40" t="s">
        <v>39</v>
      </c>
      <c r="C3" s="73" t="s">
        <v>235</v>
      </c>
      <c r="D3" s="40" t="s">
        <v>41</v>
      </c>
      <c r="E3" s="40" t="s">
        <v>42</v>
      </c>
      <c r="F3" s="40" t="s">
        <v>43</v>
      </c>
      <c r="G3" s="63" t="s">
        <v>225</v>
      </c>
      <c r="H3" s="40" t="s">
        <v>45</v>
      </c>
    </row>
    <row r="4" spans="1:8" ht="51.75" customHeight="1">
      <c r="A4" s="110">
        <v>1</v>
      </c>
      <c r="B4" s="110" t="s">
        <v>185</v>
      </c>
      <c r="C4" s="113" t="s">
        <v>187</v>
      </c>
      <c r="D4" s="74" t="s">
        <v>240</v>
      </c>
      <c r="E4" s="53" t="s">
        <v>188</v>
      </c>
      <c r="F4" s="54">
        <v>2458481520</v>
      </c>
      <c r="G4" s="70">
        <v>8</v>
      </c>
      <c r="H4" s="59" t="s">
        <v>242</v>
      </c>
    </row>
    <row r="5" spans="1:8" ht="51.75" customHeight="1">
      <c r="A5" s="111"/>
      <c r="B5" s="111"/>
      <c r="C5" s="114"/>
      <c r="D5" s="84" t="s">
        <v>243</v>
      </c>
      <c r="E5" s="53" t="s">
        <v>188</v>
      </c>
      <c r="F5" s="54">
        <v>1201666393</v>
      </c>
      <c r="G5" s="70">
        <v>8</v>
      </c>
      <c r="H5" s="59" t="s">
        <v>242</v>
      </c>
    </row>
    <row r="6" spans="1:8" ht="51.75" customHeight="1">
      <c r="A6" s="112"/>
      <c r="B6" s="112"/>
      <c r="C6" s="115"/>
      <c r="D6" s="72" t="s">
        <v>234</v>
      </c>
      <c r="E6" s="53" t="s">
        <v>188</v>
      </c>
      <c r="F6" s="54">
        <v>480038526</v>
      </c>
      <c r="G6" s="70">
        <v>4</v>
      </c>
      <c r="H6" s="59" t="s">
        <v>242</v>
      </c>
    </row>
    <row r="8" spans="1:8">
      <c r="A8" s="38" t="s">
        <v>237</v>
      </c>
      <c r="B8" s="39"/>
      <c r="C8" s="39"/>
      <c r="D8" s="39"/>
      <c r="E8" s="39"/>
      <c r="F8" s="39"/>
    </row>
    <row r="9" spans="1:8">
      <c r="A9" s="39"/>
      <c r="B9" s="39"/>
      <c r="C9" s="86" t="s">
        <v>47</v>
      </c>
      <c r="D9" s="86"/>
      <c r="E9" s="86"/>
      <c r="F9" s="86"/>
    </row>
    <row r="10" spans="1:8">
      <c r="A10" s="40" t="s">
        <v>38</v>
      </c>
      <c r="B10" s="40" t="s">
        <v>39</v>
      </c>
      <c r="C10" s="40" t="s">
        <v>48</v>
      </c>
      <c r="D10" s="40" t="s">
        <v>49</v>
      </c>
      <c r="E10" s="40" t="s">
        <v>50</v>
      </c>
      <c r="F10" s="40" t="s">
        <v>51</v>
      </c>
    </row>
    <row r="11" spans="1:8" ht="30.75" customHeight="1">
      <c r="A11" s="116" t="s">
        <v>189</v>
      </c>
      <c r="B11" s="117"/>
      <c r="C11" s="117"/>
      <c r="D11" s="117"/>
      <c r="E11" s="117"/>
      <c r="F11" s="118"/>
    </row>
    <row r="12" spans="1:8">
      <c r="E12" s="50"/>
    </row>
    <row r="13" spans="1:8" ht="15" hidden="1" customHeight="1">
      <c r="A13" s="8" t="s">
        <v>52</v>
      </c>
    </row>
    <row r="14" spans="1:8" ht="15" hidden="1" customHeight="1">
      <c r="A14" s="7" t="s">
        <v>38</v>
      </c>
      <c r="B14" s="7" t="s">
        <v>39</v>
      </c>
      <c r="C14" s="7" t="s">
        <v>40</v>
      </c>
      <c r="D14" s="7" t="s">
        <v>41</v>
      </c>
      <c r="E14" s="7" t="s">
        <v>42</v>
      </c>
      <c r="F14" s="7" t="s">
        <v>44</v>
      </c>
      <c r="G14" s="7" t="s">
        <v>53</v>
      </c>
      <c r="H14" s="15" t="s">
        <v>54</v>
      </c>
    </row>
    <row r="15" spans="1:8" ht="15" hidden="1" customHeight="1">
      <c r="A15" s="7"/>
      <c r="B15" s="7"/>
      <c r="C15" s="7"/>
      <c r="D15" s="7"/>
      <c r="E15" s="7"/>
      <c r="F15" s="7"/>
      <c r="G15" s="7"/>
      <c r="H15" s="7"/>
    </row>
    <row r="16" spans="1:8" ht="15" hidden="1" customHeight="1">
      <c r="A16" s="7"/>
      <c r="B16" s="7"/>
      <c r="C16" s="7"/>
      <c r="D16" s="7"/>
      <c r="E16" s="7"/>
      <c r="F16" s="7"/>
      <c r="G16" s="7"/>
      <c r="H16" s="7"/>
    </row>
    <row r="17" spans="1:7" ht="15" hidden="1" customHeight="1"/>
    <row r="18" spans="1:7" ht="15" hidden="1" customHeight="1">
      <c r="A18" s="8" t="s">
        <v>55</v>
      </c>
    </row>
    <row r="19" spans="1:7" ht="30" hidden="1" customHeight="1">
      <c r="A19" s="7" t="s">
        <v>56</v>
      </c>
      <c r="B19" s="7" t="s">
        <v>57</v>
      </c>
      <c r="C19" s="7" t="s">
        <v>58</v>
      </c>
      <c r="D19" s="7" t="s">
        <v>59</v>
      </c>
      <c r="E19" s="15" t="s">
        <v>60</v>
      </c>
      <c r="F19" s="7" t="s">
        <v>61</v>
      </c>
    </row>
    <row r="20" spans="1:7" ht="15" hidden="1" customHeight="1">
      <c r="A20" s="7"/>
      <c r="B20" s="7"/>
      <c r="C20" s="7"/>
      <c r="D20" s="7"/>
      <c r="E20" s="7"/>
      <c r="F20" s="7"/>
    </row>
    <row r="21" spans="1:7" ht="15" hidden="1" customHeight="1">
      <c r="A21" s="7"/>
      <c r="B21" s="7"/>
      <c r="C21" s="7"/>
      <c r="D21" s="7"/>
      <c r="E21" s="7"/>
      <c r="F21" s="7"/>
    </row>
    <row r="22" spans="1:7" ht="15" hidden="1" customHeight="1">
      <c r="A22" s="7"/>
      <c r="B22" s="7"/>
      <c r="C22" s="7"/>
      <c r="D22" s="7"/>
      <c r="E22" s="7"/>
      <c r="F22" s="7"/>
    </row>
    <row r="23" spans="1:7" ht="15" hidden="1" customHeight="1"/>
    <row r="24" spans="1:7">
      <c r="A24" s="38" t="s">
        <v>238</v>
      </c>
      <c r="B24" s="39"/>
      <c r="C24" s="39"/>
      <c r="D24" s="39"/>
      <c r="E24" s="39"/>
      <c r="F24" s="39"/>
      <c r="G24" s="39"/>
    </row>
    <row r="25" spans="1:7">
      <c r="A25" s="46" t="s">
        <v>63</v>
      </c>
      <c r="B25" s="46" t="s">
        <v>64</v>
      </c>
      <c r="C25" s="46" t="s">
        <v>39</v>
      </c>
      <c r="D25" s="47" t="s">
        <v>65</v>
      </c>
      <c r="E25" s="47" t="s">
        <v>66</v>
      </c>
      <c r="F25" s="47" t="s">
        <v>67</v>
      </c>
      <c r="G25" s="48" t="s">
        <v>72</v>
      </c>
    </row>
    <row r="26" spans="1:7" ht="15" customHeight="1">
      <c r="A26" s="110">
        <v>100</v>
      </c>
      <c r="B26" s="60">
        <v>100</v>
      </c>
      <c r="C26" s="44" t="s">
        <v>198</v>
      </c>
      <c r="D26" s="45">
        <f>SUM(D27:D31)</f>
        <v>41533352501</v>
      </c>
      <c r="E26" s="45">
        <f>SUM(E27:E31)</f>
        <v>3283713895</v>
      </c>
      <c r="F26" s="45">
        <f>SUM(F27:F31)</f>
        <v>38249638606</v>
      </c>
      <c r="G26" s="122" t="s">
        <v>242</v>
      </c>
    </row>
    <row r="27" spans="1:7">
      <c r="A27" s="111"/>
      <c r="B27" s="41">
        <v>110</v>
      </c>
      <c r="C27" s="42" t="s">
        <v>193</v>
      </c>
      <c r="D27" s="43">
        <v>27752756720</v>
      </c>
      <c r="E27" s="43">
        <v>2332884040</v>
      </c>
      <c r="F27" s="43">
        <f>+D27-E27</f>
        <v>25419872680</v>
      </c>
      <c r="G27" s="108"/>
    </row>
    <row r="28" spans="1:7">
      <c r="A28" s="111"/>
      <c r="B28" s="41">
        <v>120</v>
      </c>
      <c r="C28" s="42" t="s">
        <v>194</v>
      </c>
      <c r="D28" s="43">
        <v>1916546000</v>
      </c>
      <c r="E28" s="43">
        <v>139434426</v>
      </c>
      <c r="F28" s="43">
        <f t="shared" ref="F28:F31" si="0">+D28-E28</f>
        <v>1777111574</v>
      </c>
      <c r="G28" s="108"/>
    </row>
    <row r="29" spans="1:7">
      <c r="A29" s="111"/>
      <c r="B29" s="41">
        <v>130</v>
      </c>
      <c r="C29" s="42" t="s">
        <v>195</v>
      </c>
      <c r="D29" s="43">
        <v>4659565350</v>
      </c>
      <c r="E29" s="43">
        <v>328464143</v>
      </c>
      <c r="F29" s="43">
        <f t="shared" si="0"/>
        <v>4331101207</v>
      </c>
      <c r="G29" s="108"/>
    </row>
    <row r="30" spans="1:7">
      <c r="A30" s="111"/>
      <c r="B30" s="41">
        <v>140</v>
      </c>
      <c r="C30" s="42" t="s">
        <v>196</v>
      </c>
      <c r="D30" s="43">
        <v>5340867257</v>
      </c>
      <c r="E30" s="43">
        <v>354415956</v>
      </c>
      <c r="F30" s="43">
        <f t="shared" si="0"/>
        <v>4986451301</v>
      </c>
      <c r="G30" s="108"/>
    </row>
    <row r="31" spans="1:7">
      <c r="A31" s="111"/>
      <c r="B31" s="41">
        <v>190</v>
      </c>
      <c r="C31" s="42" t="s">
        <v>197</v>
      </c>
      <c r="D31" s="43">
        <v>1863617174</v>
      </c>
      <c r="E31" s="43">
        <v>128515330</v>
      </c>
      <c r="F31" s="43">
        <f t="shared" si="0"/>
        <v>1735101844</v>
      </c>
      <c r="G31" s="108"/>
    </row>
    <row r="32" spans="1:7">
      <c r="A32" s="110">
        <v>200</v>
      </c>
      <c r="B32" s="60">
        <v>200</v>
      </c>
      <c r="C32" s="44" t="s">
        <v>199</v>
      </c>
      <c r="D32" s="45">
        <f>SUM(D33:D39)</f>
        <v>8245020060</v>
      </c>
      <c r="E32" s="45">
        <f>SUM(E33:E39)</f>
        <v>508974176</v>
      </c>
      <c r="F32" s="45">
        <f>SUM(F33:F39)</f>
        <v>7736045884</v>
      </c>
      <c r="G32" s="108"/>
    </row>
    <row r="33" spans="1:7">
      <c r="A33" s="111"/>
      <c r="B33" s="41">
        <v>210</v>
      </c>
      <c r="C33" s="42" t="s">
        <v>200</v>
      </c>
      <c r="D33" s="43">
        <v>404400000</v>
      </c>
      <c r="E33" s="43">
        <v>64454418</v>
      </c>
      <c r="F33" s="43">
        <f>+D33-E33</f>
        <v>339945582</v>
      </c>
      <c r="G33" s="108"/>
    </row>
    <row r="34" spans="1:7">
      <c r="A34" s="111"/>
      <c r="B34" s="41">
        <v>230</v>
      </c>
      <c r="C34" s="42" t="s">
        <v>201</v>
      </c>
      <c r="D34" s="43">
        <v>1481781000</v>
      </c>
      <c r="E34" s="43">
        <v>79049058</v>
      </c>
      <c r="F34" s="43">
        <f t="shared" ref="F34:F46" si="1">+D34-E34</f>
        <v>1402731942</v>
      </c>
      <c r="G34" s="108"/>
    </row>
    <row r="35" spans="1:7">
      <c r="A35" s="111"/>
      <c r="B35" s="41">
        <v>240</v>
      </c>
      <c r="C35" s="61" t="s">
        <v>206</v>
      </c>
      <c r="D35" s="43">
        <v>2056485770</v>
      </c>
      <c r="E35" s="43">
        <v>121600000</v>
      </c>
      <c r="F35" s="43">
        <f t="shared" si="1"/>
        <v>1934885770</v>
      </c>
      <c r="G35" s="108"/>
    </row>
    <row r="36" spans="1:7">
      <c r="A36" s="111"/>
      <c r="B36" s="41">
        <v>250</v>
      </c>
      <c r="C36" s="42" t="s">
        <v>202</v>
      </c>
      <c r="D36" s="43">
        <v>34350000</v>
      </c>
      <c r="E36" s="43">
        <v>5700000</v>
      </c>
      <c r="F36" s="43">
        <f t="shared" si="1"/>
        <v>28650000</v>
      </c>
      <c r="G36" s="108"/>
    </row>
    <row r="37" spans="1:7">
      <c r="A37" s="111"/>
      <c r="B37" s="41">
        <v>260</v>
      </c>
      <c r="C37" s="42" t="s">
        <v>203</v>
      </c>
      <c r="D37" s="43">
        <v>3019445570</v>
      </c>
      <c r="E37" s="43">
        <v>230415700</v>
      </c>
      <c r="F37" s="43">
        <f t="shared" si="1"/>
        <v>2789029870</v>
      </c>
      <c r="G37" s="108"/>
    </row>
    <row r="38" spans="1:7">
      <c r="A38" s="111"/>
      <c r="B38" s="41">
        <v>280</v>
      </c>
      <c r="C38" s="42" t="s">
        <v>204</v>
      </c>
      <c r="D38" s="43">
        <v>568750000</v>
      </c>
      <c r="E38" s="43">
        <v>7755000</v>
      </c>
      <c r="F38" s="43">
        <f t="shared" si="1"/>
        <v>560995000</v>
      </c>
      <c r="G38" s="108"/>
    </row>
    <row r="39" spans="1:7">
      <c r="A39" s="111"/>
      <c r="B39" s="41">
        <v>290</v>
      </c>
      <c r="C39" s="42" t="s">
        <v>205</v>
      </c>
      <c r="D39" s="43">
        <v>679807720</v>
      </c>
      <c r="E39" s="43">
        <v>0</v>
      </c>
      <c r="F39" s="43">
        <f t="shared" si="1"/>
        <v>679807720</v>
      </c>
      <c r="G39" s="108"/>
    </row>
    <row r="40" spans="1:7">
      <c r="A40" s="110">
        <v>300</v>
      </c>
      <c r="B40" s="60">
        <v>300</v>
      </c>
      <c r="C40" s="44" t="s">
        <v>207</v>
      </c>
      <c r="D40" s="45">
        <f>SUM(D41:D47)</f>
        <v>2567078670</v>
      </c>
      <c r="E40" s="45">
        <f t="shared" ref="E40:F40" si="2">SUM(E41:E47)</f>
        <v>335242868</v>
      </c>
      <c r="F40" s="45">
        <f t="shared" si="2"/>
        <v>2231835802</v>
      </c>
      <c r="G40" s="108"/>
    </row>
    <row r="41" spans="1:7">
      <c r="A41" s="111"/>
      <c r="B41" s="41">
        <v>310</v>
      </c>
      <c r="C41" s="42" t="s">
        <v>208</v>
      </c>
      <c r="D41" s="43">
        <v>255575000</v>
      </c>
      <c r="E41" s="43">
        <v>0</v>
      </c>
      <c r="F41" s="43">
        <f t="shared" si="1"/>
        <v>255575000</v>
      </c>
      <c r="G41" s="108"/>
    </row>
    <row r="42" spans="1:7">
      <c r="A42" s="111"/>
      <c r="B42" s="41">
        <v>320</v>
      </c>
      <c r="C42" s="42" t="s">
        <v>209</v>
      </c>
      <c r="D42" s="43">
        <v>1000000</v>
      </c>
      <c r="E42" s="43">
        <v>0</v>
      </c>
      <c r="F42" s="43">
        <f t="shared" si="1"/>
        <v>1000000</v>
      </c>
      <c r="G42" s="108"/>
    </row>
    <row r="43" spans="1:7">
      <c r="A43" s="111"/>
      <c r="B43" s="41">
        <v>330</v>
      </c>
      <c r="C43" s="42" t="s">
        <v>210</v>
      </c>
      <c r="D43" s="43">
        <v>288425960</v>
      </c>
      <c r="E43" s="43">
        <v>0</v>
      </c>
      <c r="F43" s="43">
        <f t="shared" si="1"/>
        <v>288425960</v>
      </c>
      <c r="G43" s="108"/>
    </row>
    <row r="44" spans="1:7">
      <c r="A44" s="111"/>
      <c r="B44" s="41">
        <v>340</v>
      </c>
      <c r="C44" s="42" t="s">
        <v>211</v>
      </c>
      <c r="D44" s="43">
        <v>250552000</v>
      </c>
      <c r="E44" s="43">
        <v>0</v>
      </c>
      <c r="F44" s="43">
        <f t="shared" si="1"/>
        <v>250552000</v>
      </c>
      <c r="G44" s="108"/>
    </row>
    <row r="45" spans="1:7">
      <c r="A45" s="111"/>
      <c r="B45" s="41">
        <v>350</v>
      </c>
      <c r="C45" s="61" t="s">
        <v>214</v>
      </c>
      <c r="D45" s="43">
        <v>140278000</v>
      </c>
      <c r="E45" s="43">
        <v>0</v>
      </c>
      <c r="F45" s="43">
        <f t="shared" si="1"/>
        <v>140278000</v>
      </c>
      <c r="G45" s="108"/>
    </row>
    <row r="46" spans="1:7">
      <c r="A46" s="111"/>
      <c r="B46" s="62">
        <v>360</v>
      </c>
      <c r="C46" s="61" t="s">
        <v>212</v>
      </c>
      <c r="D46" s="43">
        <v>1500000000</v>
      </c>
      <c r="E46" s="43">
        <v>335242868</v>
      </c>
      <c r="F46" s="43">
        <f t="shared" si="1"/>
        <v>1164757132</v>
      </c>
      <c r="G46" s="108"/>
    </row>
    <row r="47" spans="1:7">
      <c r="A47" s="111"/>
      <c r="B47" s="62">
        <v>390</v>
      </c>
      <c r="C47" s="61" t="s">
        <v>213</v>
      </c>
      <c r="D47" s="43">
        <v>131247710</v>
      </c>
      <c r="E47" s="43">
        <v>0</v>
      </c>
      <c r="F47" s="43">
        <f>+D47-E47</f>
        <v>131247710</v>
      </c>
      <c r="G47" s="108"/>
    </row>
    <row r="48" spans="1:7">
      <c r="A48" s="110">
        <v>500</v>
      </c>
      <c r="B48" s="60">
        <v>500</v>
      </c>
      <c r="C48" s="44" t="s">
        <v>215</v>
      </c>
      <c r="D48" s="45">
        <f>SUM(D49:D52)</f>
        <v>2679597084</v>
      </c>
      <c r="E48" s="45">
        <f t="shared" ref="E48:F48" si="3">SUM(E49:E52)</f>
        <v>0</v>
      </c>
      <c r="F48" s="45">
        <f t="shared" si="3"/>
        <v>2679597084</v>
      </c>
      <c r="G48" s="108"/>
    </row>
    <row r="49" spans="1:7">
      <c r="A49" s="111"/>
      <c r="B49" s="41">
        <v>520</v>
      </c>
      <c r="C49" s="42" t="s">
        <v>216</v>
      </c>
      <c r="D49" s="43">
        <v>0</v>
      </c>
      <c r="E49" s="43">
        <v>0</v>
      </c>
      <c r="F49" s="43">
        <f>+D49-E49</f>
        <v>0</v>
      </c>
      <c r="G49" s="108"/>
    </row>
    <row r="50" spans="1:7">
      <c r="A50" s="111"/>
      <c r="B50" s="41">
        <v>530</v>
      </c>
      <c r="C50" s="61" t="s">
        <v>217</v>
      </c>
      <c r="D50" s="43">
        <v>1038000000</v>
      </c>
      <c r="E50" s="43">
        <v>0</v>
      </c>
      <c r="F50" s="43">
        <f t="shared" ref="F50:F54" si="4">+D50-E50</f>
        <v>1038000000</v>
      </c>
      <c r="G50" s="108"/>
    </row>
    <row r="51" spans="1:7">
      <c r="A51" s="111"/>
      <c r="B51" s="41">
        <v>540</v>
      </c>
      <c r="C51" s="61" t="s">
        <v>218</v>
      </c>
      <c r="D51" s="43">
        <v>200000000</v>
      </c>
      <c r="E51" s="43">
        <v>0</v>
      </c>
      <c r="F51" s="43">
        <f t="shared" si="4"/>
        <v>200000000</v>
      </c>
      <c r="G51" s="108"/>
    </row>
    <row r="52" spans="1:7">
      <c r="A52" s="111"/>
      <c r="B52" s="41">
        <v>570</v>
      </c>
      <c r="C52" s="61" t="s">
        <v>219</v>
      </c>
      <c r="D52" s="43">
        <v>1441597084</v>
      </c>
      <c r="E52" s="43">
        <v>0</v>
      </c>
      <c r="F52" s="43">
        <f t="shared" si="4"/>
        <v>1441597084</v>
      </c>
      <c r="G52" s="108"/>
    </row>
    <row r="53" spans="1:7">
      <c r="A53" s="110">
        <v>800</v>
      </c>
      <c r="B53" s="60">
        <v>800</v>
      </c>
      <c r="C53" s="44" t="s">
        <v>220</v>
      </c>
      <c r="D53" s="45">
        <f>+D54</f>
        <v>200000000</v>
      </c>
      <c r="E53" s="45">
        <f>+E54</f>
        <v>0</v>
      </c>
      <c r="F53" s="45">
        <f>+F54</f>
        <v>200000000</v>
      </c>
      <c r="G53" s="108"/>
    </row>
    <row r="54" spans="1:7">
      <c r="A54" s="111"/>
      <c r="B54" s="41">
        <v>850</v>
      </c>
      <c r="C54" s="61" t="s">
        <v>221</v>
      </c>
      <c r="D54" s="43">
        <v>200000000</v>
      </c>
      <c r="E54" s="43">
        <v>0</v>
      </c>
      <c r="F54" s="43">
        <f t="shared" si="4"/>
        <v>200000000</v>
      </c>
      <c r="G54" s="108"/>
    </row>
    <row r="55" spans="1:7">
      <c r="A55" s="110">
        <v>900</v>
      </c>
      <c r="B55" s="60">
        <v>900</v>
      </c>
      <c r="C55" s="44" t="s">
        <v>222</v>
      </c>
      <c r="D55" s="45">
        <f>+D56+D57</f>
        <v>687500000</v>
      </c>
      <c r="E55" s="45">
        <f t="shared" ref="E55:F55" si="5">+E56+E57</f>
        <v>12255500</v>
      </c>
      <c r="F55" s="45">
        <f t="shared" si="5"/>
        <v>675244500</v>
      </c>
      <c r="G55" s="108"/>
    </row>
    <row r="56" spans="1:7">
      <c r="A56" s="111"/>
      <c r="B56" s="41">
        <v>910</v>
      </c>
      <c r="C56" s="61" t="s">
        <v>223</v>
      </c>
      <c r="D56" s="43">
        <v>677500000</v>
      </c>
      <c r="E56" s="43">
        <v>11833800</v>
      </c>
      <c r="F56" s="43">
        <f>+D56-E56</f>
        <v>665666200</v>
      </c>
      <c r="G56" s="108"/>
    </row>
    <row r="57" spans="1:7">
      <c r="A57" s="111"/>
      <c r="B57" s="41">
        <v>920</v>
      </c>
      <c r="C57" s="61" t="s">
        <v>224</v>
      </c>
      <c r="D57" s="43">
        <v>10000000</v>
      </c>
      <c r="E57" s="43">
        <v>421700</v>
      </c>
      <c r="F57" s="43">
        <f>+D57-E57</f>
        <v>9578300</v>
      </c>
      <c r="G57" s="108"/>
    </row>
    <row r="58" spans="1:7">
      <c r="A58" s="40"/>
      <c r="B58" s="41"/>
      <c r="C58" s="44" t="s">
        <v>171</v>
      </c>
      <c r="D58" s="45">
        <f>+D55+D53+D48+D40+D32+D26</f>
        <v>55912548315</v>
      </c>
      <c r="E58" s="45">
        <f>+E55+E53+E48+E40+E32+E26</f>
        <v>4140186439</v>
      </c>
      <c r="F58" s="45">
        <f>+F55+F53+F48+F40+F32+F26</f>
        <v>51772361876</v>
      </c>
      <c r="G58" s="109"/>
    </row>
    <row r="60" spans="1:7" hidden="1">
      <c r="A60" s="12" t="s">
        <v>68</v>
      </c>
    </row>
    <row r="61" spans="1:7" ht="30" hidden="1">
      <c r="A61" s="11" t="s">
        <v>4</v>
      </c>
      <c r="B61" s="11" t="s">
        <v>69</v>
      </c>
      <c r="C61" s="11" t="s">
        <v>70</v>
      </c>
      <c r="D61" s="11" t="s">
        <v>71</v>
      </c>
      <c r="E61" s="71" t="s">
        <v>72</v>
      </c>
    </row>
    <row r="62" spans="1:7" hidden="1">
      <c r="A62" s="11"/>
      <c r="B62" s="11"/>
      <c r="C62" s="11"/>
      <c r="D62" s="11"/>
      <c r="E62" s="71"/>
    </row>
    <row r="63" spans="1:7" hidden="1">
      <c r="A63" s="11"/>
      <c r="B63" s="11"/>
      <c r="C63" s="11"/>
      <c r="D63" s="71"/>
      <c r="E63" s="71"/>
    </row>
    <row r="64" spans="1:7" hidden="1">
      <c r="A64" s="16"/>
      <c r="B64" s="16"/>
      <c r="C64" s="16"/>
      <c r="D64" s="17"/>
    </row>
    <row r="65" spans="1:5" hidden="1">
      <c r="A65" s="2" t="s">
        <v>73</v>
      </c>
    </row>
    <row r="66" spans="1:5" hidden="1">
      <c r="A66" s="12" t="s">
        <v>74</v>
      </c>
    </row>
    <row r="67" spans="1:5" ht="45" hidden="1">
      <c r="A67" s="11" t="s">
        <v>38</v>
      </c>
      <c r="B67" s="11" t="s">
        <v>75</v>
      </c>
      <c r="C67" s="11" t="s">
        <v>39</v>
      </c>
      <c r="D67" s="11" t="s">
        <v>76</v>
      </c>
      <c r="E67" s="11" t="s">
        <v>77</v>
      </c>
    </row>
    <row r="68" spans="1:5" hidden="1">
      <c r="A68" s="11"/>
      <c r="B68" s="11"/>
      <c r="C68" s="11"/>
      <c r="D68" s="11"/>
      <c r="E68" s="11"/>
    </row>
    <row r="69" spans="1:5" hidden="1">
      <c r="A69" s="11"/>
      <c r="B69" s="11"/>
      <c r="C69" s="11"/>
      <c r="D69" s="71"/>
      <c r="E69" s="11"/>
    </row>
    <row r="70" spans="1:5" hidden="1">
      <c r="A70" s="71"/>
      <c r="B70" s="71"/>
      <c r="C70" s="71"/>
      <c r="D70" s="71"/>
      <c r="E70" s="71"/>
    </row>
    <row r="71" spans="1:5" hidden="1">
      <c r="A71" s="71"/>
      <c r="B71" s="71"/>
      <c r="C71" s="71"/>
      <c r="D71" s="71"/>
      <c r="E71" s="71"/>
    </row>
    <row r="72" spans="1:5" hidden="1"/>
    <row r="73" spans="1:5" hidden="1">
      <c r="A73" s="12" t="s">
        <v>78</v>
      </c>
    </row>
    <row r="74" spans="1:5" ht="30" hidden="1">
      <c r="A74" s="11" t="s">
        <v>79</v>
      </c>
      <c r="B74" s="11" t="s">
        <v>80</v>
      </c>
      <c r="C74" s="11" t="s">
        <v>81</v>
      </c>
      <c r="D74" s="11" t="s">
        <v>72</v>
      </c>
      <c r="E74" s="71" t="s">
        <v>82</v>
      </c>
    </row>
    <row r="75" spans="1:5" hidden="1">
      <c r="A75" s="11"/>
      <c r="B75" s="11"/>
      <c r="C75" s="11"/>
      <c r="D75" s="11"/>
      <c r="E75" s="7"/>
    </row>
    <row r="76" spans="1:5" hidden="1">
      <c r="A76" s="11"/>
      <c r="B76" s="11"/>
      <c r="C76" s="11"/>
      <c r="D76" s="71"/>
      <c r="E76" s="7"/>
    </row>
    <row r="77" spans="1:5" hidden="1">
      <c r="A77" s="71"/>
      <c r="B77" s="71"/>
      <c r="C77" s="71"/>
      <c r="D77" s="71"/>
      <c r="E77" s="7"/>
    </row>
    <row r="78" spans="1:5" hidden="1">
      <c r="A78" s="71"/>
      <c r="B78" s="71"/>
      <c r="C78" s="71"/>
      <c r="D78" s="71"/>
      <c r="E78" s="7"/>
    </row>
    <row r="79" spans="1:5" hidden="1">
      <c r="A79" s="17"/>
      <c r="B79" s="17"/>
      <c r="C79" s="17"/>
      <c r="D79" s="17"/>
    </row>
    <row r="80" spans="1:5" hidden="1">
      <c r="A80" s="12" t="s">
        <v>83</v>
      </c>
    </row>
    <row r="81" spans="1:5" hidden="1">
      <c r="A81" s="26" t="s">
        <v>84</v>
      </c>
      <c r="B81" s="26" t="s">
        <v>85</v>
      </c>
      <c r="C81" s="26" t="s">
        <v>39</v>
      </c>
      <c r="D81" s="26" t="s">
        <v>86</v>
      </c>
      <c r="E81" s="26" t="s">
        <v>72</v>
      </c>
    </row>
    <row r="82" spans="1:5" hidden="1">
      <c r="A82" s="26"/>
      <c r="B82" s="26"/>
      <c r="C82" s="26"/>
      <c r="D82" s="26"/>
      <c r="E82" s="26"/>
    </row>
    <row r="83" spans="1:5" hidden="1">
      <c r="A83" s="26"/>
      <c r="B83" s="26"/>
      <c r="C83" s="26"/>
      <c r="D83" s="26"/>
      <c r="E83" s="36"/>
    </row>
    <row r="84" spans="1:5" hidden="1">
      <c r="A84" s="36"/>
      <c r="B84" s="36"/>
      <c r="C84" s="36"/>
      <c r="D84" s="36"/>
      <c r="E84" s="36"/>
    </row>
    <row r="85" spans="1:5" hidden="1">
      <c r="A85" s="37" t="s">
        <v>87</v>
      </c>
      <c r="B85" s="36"/>
      <c r="C85" s="36"/>
      <c r="D85" s="36"/>
      <c r="E85" s="36"/>
    </row>
    <row r="86" spans="1:5" hidden="1">
      <c r="A86" s="36"/>
      <c r="B86" s="36"/>
      <c r="C86" s="36"/>
      <c r="D86" s="36"/>
      <c r="E86" s="27"/>
    </row>
    <row r="87" spans="1:5" hidden="1">
      <c r="A87" s="13" t="s">
        <v>88</v>
      </c>
    </row>
    <row r="88" spans="1:5" hidden="1"/>
    <row r="89" spans="1:5" hidden="1">
      <c r="A89" s="3" t="s">
        <v>89</v>
      </c>
    </row>
    <row r="90" spans="1:5" hidden="1"/>
    <row r="91" spans="1:5" hidden="1">
      <c r="A91" s="3" t="s">
        <v>90</v>
      </c>
    </row>
    <row r="92" spans="1:5" hidden="1">
      <c r="A92" s="14" t="s">
        <v>91</v>
      </c>
      <c r="B92" s="7"/>
      <c r="C92" s="7"/>
    </row>
    <row r="93" spans="1:5" hidden="1">
      <c r="A93" s="14" t="s">
        <v>92</v>
      </c>
      <c r="B93" s="7" t="s">
        <v>39</v>
      </c>
      <c r="C93" s="15" t="s">
        <v>93</v>
      </c>
    </row>
    <row r="94" spans="1:5" ht="45" hidden="1">
      <c r="A94" s="35" t="s">
        <v>170</v>
      </c>
      <c r="B94" s="35" t="s">
        <v>169</v>
      </c>
      <c r="C94" s="7"/>
    </row>
    <row r="95" spans="1:5" ht="67.5" hidden="1">
      <c r="A95" s="35" t="s">
        <v>168</v>
      </c>
      <c r="B95" s="35" t="s">
        <v>167</v>
      </c>
      <c r="C95" s="7"/>
    </row>
    <row r="96" spans="1:5" ht="78.75" hidden="1">
      <c r="A96" s="35" t="s">
        <v>166</v>
      </c>
      <c r="B96" s="35" t="s">
        <v>165</v>
      </c>
      <c r="C96" s="7"/>
    </row>
    <row r="97" spans="1:3" hidden="1">
      <c r="A97" s="14"/>
      <c r="B97" s="7"/>
      <c r="C97" s="7"/>
    </row>
    <row r="98" spans="1:3" hidden="1">
      <c r="A98" s="14" t="s">
        <v>94</v>
      </c>
      <c r="B98" s="7"/>
      <c r="C98" s="7"/>
    </row>
    <row r="99" spans="1:3" hidden="1">
      <c r="A99" s="14" t="s">
        <v>92</v>
      </c>
      <c r="B99" s="7" t="s">
        <v>39</v>
      </c>
      <c r="C99" s="15" t="s">
        <v>93</v>
      </c>
    </row>
    <row r="100" spans="1:3" ht="45" hidden="1">
      <c r="A100" s="35" t="s">
        <v>164</v>
      </c>
      <c r="B100" s="35" t="s">
        <v>163</v>
      </c>
      <c r="C100" s="7"/>
    </row>
    <row r="101" spans="1:3" ht="45" hidden="1">
      <c r="A101" s="35" t="s">
        <v>162</v>
      </c>
      <c r="B101" s="35" t="s">
        <v>152</v>
      </c>
      <c r="C101" s="7"/>
    </row>
    <row r="102" spans="1:3" ht="45" hidden="1">
      <c r="A102" s="35" t="s">
        <v>161</v>
      </c>
      <c r="B102" s="35" t="s">
        <v>152</v>
      </c>
      <c r="C102" s="7"/>
    </row>
    <row r="103" spans="1:3" ht="45" hidden="1">
      <c r="A103" s="35" t="s">
        <v>160</v>
      </c>
      <c r="B103" s="35" t="s">
        <v>144</v>
      </c>
      <c r="C103" s="7"/>
    </row>
    <row r="104" spans="1:3" ht="22.5" hidden="1">
      <c r="A104" s="35" t="s">
        <v>159</v>
      </c>
      <c r="B104" s="35" t="s">
        <v>158</v>
      </c>
      <c r="C104" s="7"/>
    </row>
    <row r="105" spans="1:3" ht="45" hidden="1">
      <c r="A105" s="35" t="s">
        <v>157</v>
      </c>
      <c r="B105" s="35" t="s">
        <v>152</v>
      </c>
      <c r="C105" s="7"/>
    </row>
    <row r="106" spans="1:3" ht="45" hidden="1">
      <c r="A106" s="35" t="s">
        <v>156</v>
      </c>
      <c r="B106" s="35" t="s">
        <v>144</v>
      </c>
      <c r="C106" s="7"/>
    </row>
    <row r="107" spans="1:3" ht="33.75" hidden="1">
      <c r="A107" s="35" t="s">
        <v>155</v>
      </c>
      <c r="B107" s="35" t="s">
        <v>154</v>
      </c>
      <c r="C107" s="7"/>
    </row>
    <row r="108" spans="1:3" ht="22.5" hidden="1">
      <c r="A108" s="35" t="s">
        <v>153</v>
      </c>
      <c r="B108" s="35" t="s">
        <v>152</v>
      </c>
      <c r="C108" s="7"/>
    </row>
    <row r="109" spans="1:3" ht="22.5" hidden="1">
      <c r="A109" s="35" t="s">
        <v>151</v>
      </c>
      <c r="B109" s="35" t="s">
        <v>150</v>
      </c>
      <c r="C109" s="7"/>
    </row>
    <row r="110" spans="1:3" ht="22.5" hidden="1">
      <c r="A110" s="35" t="s">
        <v>149</v>
      </c>
      <c r="B110" s="35" t="s">
        <v>148</v>
      </c>
      <c r="C110" s="7"/>
    </row>
    <row r="111" spans="1:3" ht="22.5" hidden="1">
      <c r="A111" s="35" t="s">
        <v>147</v>
      </c>
      <c r="B111" s="35" t="s">
        <v>146</v>
      </c>
      <c r="C111" s="7"/>
    </row>
    <row r="112" spans="1:3" ht="22.5" hidden="1">
      <c r="A112" s="35" t="s">
        <v>145</v>
      </c>
      <c r="B112" s="35" t="s">
        <v>144</v>
      </c>
      <c r="C112" s="7"/>
    </row>
    <row r="113" spans="1:6" hidden="1">
      <c r="A113" s="34" t="s">
        <v>95</v>
      </c>
      <c r="B113" s="7"/>
      <c r="C113" s="7"/>
    </row>
    <row r="114" spans="1:6" hidden="1">
      <c r="A114" s="14" t="s">
        <v>92</v>
      </c>
      <c r="B114" s="7" t="s">
        <v>39</v>
      </c>
      <c r="C114" s="15" t="s">
        <v>93</v>
      </c>
    </row>
    <row r="115" spans="1:6" hidden="1">
      <c r="A115" s="14"/>
      <c r="B115" s="7"/>
      <c r="C115" s="7"/>
    </row>
    <row r="116" spans="1:6" hidden="1">
      <c r="A116" s="14" t="s">
        <v>96</v>
      </c>
      <c r="B116" s="7"/>
      <c r="C116" s="7"/>
    </row>
    <row r="117" spans="1:6" hidden="1">
      <c r="A117" s="14" t="s">
        <v>92</v>
      </c>
      <c r="B117" s="7" t="s">
        <v>39</v>
      </c>
      <c r="C117" s="15" t="s">
        <v>93</v>
      </c>
    </row>
    <row r="118" spans="1:6" ht="15" hidden="1" customHeight="1">
      <c r="A118" s="13"/>
    </row>
    <row r="119" spans="1:6" hidden="1">
      <c r="A119" s="3" t="s">
        <v>97</v>
      </c>
    </row>
    <row r="120" spans="1:6" hidden="1">
      <c r="A120" s="18" t="s">
        <v>4</v>
      </c>
      <c r="B120" s="71" t="s">
        <v>98</v>
      </c>
      <c r="C120" s="15" t="s">
        <v>99</v>
      </c>
    </row>
    <row r="121" spans="1:6" ht="56.25" hidden="1">
      <c r="A121" s="33" t="s">
        <v>143</v>
      </c>
      <c r="B121" s="32" t="s">
        <v>142</v>
      </c>
      <c r="C121" s="7"/>
    </row>
    <row r="122" spans="1:6" hidden="1">
      <c r="A122" s="14"/>
      <c r="B122" s="7"/>
      <c r="C122" s="7"/>
    </row>
    <row r="123" spans="1:6" hidden="1">
      <c r="A123" s="14"/>
      <c r="B123" s="7"/>
      <c r="C123" s="7"/>
    </row>
    <row r="124" spans="1:6" hidden="1">
      <c r="A124" s="14"/>
      <c r="B124" s="7"/>
      <c r="C124" s="7"/>
    </row>
    <row r="125" spans="1:6" hidden="1">
      <c r="A125" s="14"/>
      <c r="B125" s="7"/>
      <c r="C125" s="7"/>
    </row>
    <row r="126" spans="1:6" hidden="1">
      <c r="A126" s="13"/>
    </row>
    <row r="127" spans="1:6" hidden="1">
      <c r="A127" s="3" t="s">
        <v>100</v>
      </c>
    </row>
    <row r="128" spans="1:6">
      <c r="A128" s="97"/>
      <c r="B128" s="97"/>
      <c r="C128" s="97"/>
      <c r="D128" s="97"/>
      <c r="E128" s="97"/>
      <c r="F128" s="97"/>
    </row>
    <row r="129" spans="1:7">
      <c r="A129" s="97"/>
      <c r="B129" s="97"/>
      <c r="C129" s="97"/>
      <c r="D129" s="97"/>
      <c r="E129" s="97"/>
      <c r="F129" s="97"/>
      <c r="G129" s="50"/>
    </row>
    <row r="130" spans="1:7">
      <c r="A130" s="97"/>
      <c r="B130" s="97"/>
      <c r="C130" s="97"/>
      <c r="D130" s="97"/>
      <c r="E130" s="97"/>
      <c r="F130" s="97"/>
      <c r="G130" s="50"/>
    </row>
    <row r="131" spans="1:7">
      <c r="A131" s="97"/>
      <c r="B131" s="97"/>
      <c r="C131" s="97"/>
      <c r="D131" s="97"/>
      <c r="E131" s="97"/>
      <c r="F131" s="97"/>
    </row>
    <row r="132" spans="1:7">
      <c r="A132" s="97"/>
      <c r="B132" s="97"/>
      <c r="C132" s="97"/>
      <c r="D132" s="97"/>
      <c r="E132" s="97"/>
      <c r="F132" s="97"/>
    </row>
    <row r="133" spans="1:7">
      <c r="A133" s="97"/>
      <c r="B133" s="97"/>
      <c r="C133" s="97"/>
      <c r="D133" s="97"/>
      <c r="E133" s="97"/>
      <c r="F133" s="97"/>
    </row>
    <row r="134" spans="1:7">
      <c r="A134" s="97"/>
      <c r="B134" s="97"/>
      <c r="C134" s="97"/>
      <c r="D134" s="97"/>
      <c r="E134" s="97"/>
      <c r="F134" s="97"/>
    </row>
    <row r="135" spans="1:7">
      <c r="A135" s="97"/>
      <c r="B135" s="97"/>
      <c r="C135" s="97"/>
      <c r="D135" s="97"/>
      <c r="E135" s="97"/>
      <c r="F135" s="97"/>
    </row>
    <row r="136" spans="1:7">
      <c r="A136" s="97"/>
      <c r="B136" s="97"/>
      <c r="C136" s="97"/>
      <c r="D136" s="97"/>
      <c r="E136" s="97"/>
      <c r="F136" s="97"/>
    </row>
    <row r="177" spans="1:11" ht="21">
      <c r="A177" s="119" t="s">
        <v>184</v>
      </c>
      <c r="B177" s="119"/>
      <c r="C177" s="119"/>
      <c r="D177" s="119"/>
      <c r="E177" s="119"/>
      <c r="F177" s="119"/>
      <c r="G177" s="82"/>
      <c r="H177" s="82"/>
      <c r="I177" s="82"/>
      <c r="J177" s="82"/>
      <c r="K177" s="82"/>
    </row>
    <row r="178" spans="1:11" ht="15.75">
      <c r="A178" s="120" t="s">
        <v>244</v>
      </c>
      <c r="B178" s="120"/>
      <c r="C178" s="120"/>
      <c r="D178" s="120"/>
      <c r="E178" s="120"/>
      <c r="F178" s="120"/>
      <c r="G178" s="83"/>
      <c r="H178" s="83"/>
      <c r="I178" s="83"/>
      <c r="J178" s="83"/>
      <c r="K178" s="83"/>
    </row>
  </sheetData>
  <mergeCells count="16">
    <mergeCell ref="A177:F177"/>
    <mergeCell ref="A178:F178"/>
    <mergeCell ref="A1:H1"/>
    <mergeCell ref="A128:F136"/>
    <mergeCell ref="C9:F9"/>
    <mergeCell ref="A11:F11"/>
    <mergeCell ref="A26:A31"/>
    <mergeCell ref="G26:G58"/>
    <mergeCell ref="A32:A39"/>
    <mergeCell ref="A40:A47"/>
    <mergeCell ref="A48:A52"/>
    <mergeCell ref="A53:A54"/>
    <mergeCell ref="A55:A57"/>
    <mergeCell ref="B4:B6"/>
    <mergeCell ref="C4:C6"/>
    <mergeCell ref="A4:A6"/>
  </mergeCells>
  <pageMargins left="0.75138888888888899" right="0.75138888888888899" top="1" bottom="1" header="0.5" footer="0.5"/>
  <pageSetup paperSize="190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4:D49"/>
  <sheetViews>
    <sheetView workbookViewId="0">
      <selection activeCell="H43" sqref="H43"/>
    </sheetView>
  </sheetViews>
  <sheetFormatPr baseColWidth="10" defaultRowHeight="15"/>
  <cols>
    <col min="1" max="1" width="35.28515625" customWidth="1"/>
    <col min="2" max="2" width="18" customWidth="1"/>
    <col min="3" max="3" width="13.42578125" customWidth="1"/>
  </cols>
  <sheetData>
    <row r="24" spans="1:1">
      <c r="A24" s="75" t="s">
        <v>229</v>
      </c>
    </row>
    <row r="45" spans="1:4" ht="51">
      <c r="A45" s="76" t="s">
        <v>41</v>
      </c>
      <c r="B45" s="69" t="s">
        <v>43</v>
      </c>
      <c r="C45" s="69" t="s">
        <v>226</v>
      </c>
      <c r="D45" s="69" t="s">
        <v>230</v>
      </c>
    </row>
    <row r="46" spans="1:4">
      <c r="A46" s="55" t="s">
        <v>190</v>
      </c>
      <c r="B46" s="77">
        <f>+'Programas en Ejecución FEB 22'!$F$4</f>
        <v>2458481520</v>
      </c>
      <c r="C46" s="57">
        <f>+'Programas en Ejecución FEB 22'!$G$4</f>
        <v>8</v>
      </c>
      <c r="D46" s="67">
        <f>+B46/B49</f>
        <v>0.59380937458309468</v>
      </c>
    </row>
    <row r="47" spans="1:4">
      <c r="A47" s="55" t="s">
        <v>191</v>
      </c>
      <c r="B47" s="77">
        <f>+'Programas en Ejecución FEB 22'!$F$5</f>
        <v>1201666393</v>
      </c>
      <c r="C47" s="57">
        <f>+'Programas en Ejecución FEB 22'!$G$5</f>
        <v>8</v>
      </c>
      <c r="D47" s="67">
        <f>+B47/B49</f>
        <v>0.29024451210227248</v>
      </c>
    </row>
    <row r="48" spans="1:4">
      <c r="A48" s="55" t="s">
        <v>192</v>
      </c>
      <c r="B48" s="77">
        <f>+'Programas en Ejecución FEB 22'!$F$6</f>
        <v>480038526</v>
      </c>
      <c r="C48" s="57">
        <f>+'Programas en Ejecución FEB 22'!$G$6</f>
        <v>4</v>
      </c>
      <c r="D48" s="67">
        <f>+B48/B49</f>
        <v>0.11594611331463278</v>
      </c>
    </row>
    <row r="49" spans="1:2">
      <c r="A49" s="78" t="s">
        <v>241</v>
      </c>
      <c r="B49" s="81">
        <f>SUM(B46:B48)</f>
        <v>4140186439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7" zoomScaleNormal="100" workbookViewId="0">
      <selection activeCell="H29" sqref="H29"/>
    </sheetView>
  </sheetViews>
  <sheetFormatPr baseColWidth="10" defaultRowHeight="15"/>
  <cols>
    <col min="1" max="1" width="19.85546875" customWidth="1"/>
    <col min="2" max="2" width="24.28515625" customWidth="1"/>
    <col min="3" max="5" width="18" customWidth="1"/>
  </cols>
  <sheetData>
    <row r="1" spans="1:11" ht="21">
      <c r="A1" s="119" t="s">
        <v>184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5.7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28" spans="1:5">
      <c r="A28" s="75" t="s">
        <v>183</v>
      </c>
      <c r="B28" s="75"/>
    </row>
    <row r="30" spans="1:5">
      <c r="A30" s="78" t="s">
        <v>172</v>
      </c>
      <c r="B30" s="78" t="s">
        <v>182</v>
      </c>
      <c r="C30" s="78" t="s">
        <v>173</v>
      </c>
      <c r="D30" s="78" t="s">
        <v>174</v>
      </c>
      <c r="E30" s="78" t="s">
        <v>175</v>
      </c>
    </row>
    <row r="31" spans="1:5">
      <c r="A31" s="17">
        <f>+[1]Hoja1!A99</f>
        <v>100</v>
      </c>
      <c r="B31" s="79" t="s">
        <v>177</v>
      </c>
      <c r="C31" s="50">
        <f>+'Programas en Ejecución FEB 22'!$D$26</f>
        <v>41533352501</v>
      </c>
      <c r="D31" s="50">
        <f>+'Programas en Ejecución FEB 22'!$E$26</f>
        <v>3283713895</v>
      </c>
      <c r="E31" s="50">
        <f>+C31-D31</f>
        <v>38249638606</v>
      </c>
    </row>
    <row r="32" spans="1:5">
      <c r="A32" s="17">
        <f>+[1]Hoja1!A105</f>
        <v>200</v>
      </c>
      <c r="B32" s="79" t="s">
        <v>176</v>
      </c>
      <c r="C32" s="50">
        <f>+'Programas en Ejecución FEB 22'!$D$32</f>
        <v>8245020060</v>
      </c>
      <c r="D32" s="50">
        <f>+'Programas en Ejecución FEB 22'!$E$32</f>
        <v>508974176</v>
      </c>
      <c r="E32" s="50">
        <f t="shared" ref="E32:E36" si="0">+C32-D32</f>
        <v>7736045884</v>
      </c>
    </row>
    <row r="33" spans="1:5">
      <c r="A33" s="17">
        <f>+[1]Hoja1!A113</f>
        <v>300</v>
      </c>
      <c r="B33" s="79" t="s">
        <v>178</v>
      </c>
      <c r="C33" s="50">
        <f>+'Programas en Ejecución FEB 22'!$D$40</f>
        <v>2567078670</v>
      </c>
      <c r="D33" s="50">
        <f>+[1]Hoja1!E113</f>
        <v>0</v>
      </c>
      <c r="E33" s="50">
        <f t="shared" si="0"/>
        <v>2567078670</v>
      </c>
    </row>
    <row r="34" spans="1:5">
      <c r="A34" s="17">
        <f>+[1]Hoja1!A121</f>
        <v>500</v>
      </c>
      <c r="B34" s="79" t="s">
        <v>181</v>
      </c>
      <c r="C34" s="50">
        <f>+'Programas en Ejecución FEB 22'!$D$48</f>
        <v>2679597084</v>
      </c>
      <c r="D34" s="50">
        <f>+[1]Hoja1!E121</f>
        <v>0</v>
      </c>
      <c r="E34" s="50">
        <f t="shared" si="0"/>
        <v>2679597084</v>
      </c>
    </row>
    <row r="35" spans="1:5">
      <c r="A35" s="17">
        <f>+[1]Hoja1!A126</f>
        <v>800</v>
      </c>
      <c r="B35" s="79" t="s">
        <v>179</v>
      </c>
      <c r="C35" s="50">
        <f>+'Programas en Ejecución FEB 22'!$D$53</f>
        <v>200000000</v>
      </c>
      <c r="D35" s="50">
        <f>+[1]Hoja1!E126</f>
        <v>0</v>
      </c>
      <c r="E35" s="50">
        <f t="shared" si="0"/>
        <v>200000000</v>
      </c>
    </row>
    <row r="36" spans="1:5">
      <c r="A36" s="17">
        <f>+[1]Hoja1!A128</f>
        <v>900</v>
      </c>
      <c r="B36" s="79" t="s">
        <v>180</v>
      </c>
      <c r="C36" s="50">
        <f>+'Programas en Ejecución FEB 22'!$D$55</f>
        <v>687500000</v>
      </c>
      <c r="D36" s="50">
        <f>+[1]Hoja1!E128</f>
        <v>0</v>
      </c>
      <c r="E36" s="50">
        <f t="shared" si="0"/>
        <v>687500000</v>
      </c>
    </row>
    <row r="37" spans="1:5">
      <c r="C37" s="80">
        <f>SUM(C31:C36)</f>
        <v>55912548315</v>
      </c>
      <c r="D37" s="80">
        <f>SUM(D31:D36)</f>
        <v>3792688071</v>
      </c>
      <c r="E37" s="80">
        <f t="shared" ref="E37" si="1">SUM(E31:E36)</f>
        <v>52119860244</v>
      </c>
    </row>
  </sheetData>
  <mergeCells count="2">
    <mergeCell ref="A1:K1"/>
    <mergeCell ref="A2:K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4.4 GRÁFICO METAS Y EJEC.</vt:lpstr>
      <vt:lpstr>4.8 GRÁFICO EJEC. PRESUP.</vt:lpstr>
      <vt:lpstr>Programas en Ejecución FEB 22</vt:lpstr>
      <vt:lpstr>4.4 GRÁFICO METAS Y EJEC. (2)</vt:lpstr>
      <vt:lpstr>4.8 GRÁFICO EJEC. PRESUP.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SENAC</dc:creator>
  <cp:lastModifiedBy>Usuario</cp:lastModifiedBy>
  <cp:lastPrinted>2020-07-06T11:26:48Z</cp:lastPrinted>
  <dcterms:created xsi:type="dcterms:W3CDTF">2020-06-23T19:35:00Z</dcterms:created>
  <dcterms:modified xsi:type="dcterms:W3CDTF">2022-05-05T20:32:58Z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2058-11.2.0.9431</vt:lpwstr>
  </property>
</Properties>
</file>