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Activa para el Portal 2022\Junio\"/>
    </mc:Choice>
  </mc:AlternateContent>
  <bookViews>
    <workbookView xWindow="0" yWindow="0" windowWidth="20490" windowHeight="7155" firstSheet="4" activeTab="4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ón JUNIO 22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4" l="1"/>
  <c r="F57" i="4" l="1"/>
  <c r="E56" i="4" l="1"/>
  <c r="D36" i="6" s="1"/>
  <c r="C48" i="5" l="1"/>
  <c r="C47" i="5"/>
  <c r="C46" i="5"/>
  <c r="B48" i="5"/>
  <c r="B47" i="5"/>
  <c r="B46" i="5"/>
  <c r="A36" i="6"/>
  <c r="A35" i="6"/>
  <c r="A34" i="6"/>
  <c r="A33" i="6"/>
  <c r="A32" i="6"/>
  <c r="A31" i="6"/>
  <c r="B49" i="5" l="1"/>
  <c r="F58" i="4"/>
  <c r="D56" i="4"/>
  <c r="C36" i="6" s="1"/>
  <c r="E36" i="6" s="1"/>
  <c r="F55" i="4"/>
  <c r="F54" i="4" s="1"/>
  <c r="E54" i="4"/>
  <c r="D35" i="6" s="1"/>
  <c r="D54" i="4"/>
  <c r="C35" i="6" s="1"/>
  <c r="F53" i="4"/>
  <c r="F52" i="4"/>
  <c r="F51" i="4"/>
  <c r="F50" i="4"/>
  <c r="E49" i="4"/>
  <c r="D34" i="6" s="1"/>
  <c r="D49" i="4"/>
  <c r="F48" i="4"/>
  <c r="F47" i="4"/>
  <c r="F46" i="4"/>
  <c r="F45" i="4"/>
  <c r="F44" i="4"/>
  <c r="F43" i="4"/>
  <c r="F42" i="4"/>
  <c r="E41" i="4"/>
  <c r="D33" i="6" s="1"/>
  <c r="D41" i="4"/>
  <c r="C33" i="6" s="1"/>
  <c r="F40" i="4"/>
  <c r="F39" i="4"/>
  <c r="F38" i="4"/>
  <c r="F37" i="4"/>
  <c r="F36" i="4"/>
  <c r="F35" i="4"/>
  <c r="F33" i="4"/>
  <c r="E32" i="4"/>
  <c r="D32" i="6" s="1"/>
  <c r="D32" i="4"/>
  <c r="C32" i="6" s="1"/>
  <c r="F31" i="4"/>
  <c r="F30" i="4"/>
  <c r="F29" i="4"/>
  <c r="F28" i="4"/>
  <c r="F27" i="4"/>
  <c r="E26" i="4"/>
  <c r="D31" i="6" s="1"/>
  <c r="D26" i="4"/>
  <c r="C31" i="6" s="1"/>
  <c r="E35" i="6" l="1"/>
  <c r="E33" i="6"/>
  <c r="F56" i="4"/>
  <c r="D47" i="5"/>
  <c r="D48" i="5"/>
  <c r="F41" i="4"/>
  <c r="E31" i="6"/>
  <c r="D37" i="6"/>
  <c r="D59" i="4"/>
  <c r="C34" i="6"/>
  <c r="E34" i="6" s="1"/>
  <c r="E32" i="6"/>
  <c r="D46" i="5"/>
  <c r="F32" i="4"/>
  <c r="F26" i="4"/>
  <c r="F49" i="4"/>
  <c r="E59" i="4"/>
  <c r="C46" i="3"/>
  <c r="C47" i="3"/>
  <c r="C48" i="3"/>
  <c r="E37" i="6" l="1"/>
  <c r="C37" i="6"/>
  <c r="F59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<sst xmlns="http://schemas.openxmlformats.org/spreadsheetml/2006/main" count="490" uniqueCount="246">
  <si>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</si>
  <si>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</si>
  <si>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</si>
  <si>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</si>
  <si>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</si>
  <si>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</si>
  <si>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</si>
  <si>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</si>
  <si>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</si>
  <si>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</si>
  <si>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</si>
  <si>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</si>
  <si>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</si>
  <si>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</si>
  <si>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</si>
  <si>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</si>
  <si>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</si>
  <si>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</si>
  <si>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</si>
  <si>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</si>
  <si>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</si>
  <si>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</si>
  <si>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</si>
  <si>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</si>
  <si>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</si>
  <si>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</si>
  <si>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</si>
  <si>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</si>
  <si>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</si>
  <si>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</si>
  <si>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</si>
  <si>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</si>
  <si>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</si>
  <si>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</si>
  <si>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</si>
  <si>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</si>
  <si>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</si>
  <si>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</si>
  <si>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</si>
  <si>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</si>
  <si>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</si>
  <si>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</si>
  <si>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</si>
  <si>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</si>
  <si>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</si>
  <si>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</si>
  <si>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</si>
  <si>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</si>
  <si>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</si>
  <si>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</si>
  <si>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</si>
  <si>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</si>
  <si>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</si>
  <si>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</si>
  <si>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</si>
  <si>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</si>
  <si>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</si>
  <si>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</si>
  <si>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</si>
  <si>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</si>
  <si>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</si>
  <si>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</si>
  <si>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</si>
  <si>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</si>
  <si>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</si>
  <si>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</si>
  <si>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</si>
  <si>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</si>
  <si>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</si>
  <si>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</si>
  <si>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</si>
  <si>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</si>
  <si>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</si>
  <si>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</si>
  <si>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</si>
  <si>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</si>
  <si>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</si>
  <si>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</si>
  <si>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</si>
  <si>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</si>
  <si>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</si>
  <si>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</si>
  <si>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</si>
  <si>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</si>
  <si>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</si>
  <si>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</si>
  <si>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</si>
  <si>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</si>
  <si>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</si>
  <si>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</si>
  <si>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</si>
  <si>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</si>
  <si>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</si>
  <si>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</si>
  <si>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</si>
  <si>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</si>
  <si>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</si>
  <si>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</si>
  <si>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</si>
  <si>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</si>
  <si>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</si>
  <si>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</si>
  <si>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</si>
  <si>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</si>
  <si>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</si>
  <si>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</si>
  <si>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</si>
  <si>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</si>
  <si>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</si>
  <si>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</si>
  <si>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</si>
  <si>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</si>
  <si>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</si>
  <si>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</si>
  <si>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</si>
  <si>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</si>
  <si>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</si>
  <si>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</si>
  <si>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</si>
  <si>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</si>
  <si>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</si>
  <si>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</si>
  <si>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</si>
  <si>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</si>
  <si>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</si>
  <si>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</si>
  <si>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</si>
  <si>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</si>
  <si>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</si>
  <si>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</si>
  <si>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</si>
  <si>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</si>
  <si>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</si>
  <si>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</si>
  <si>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</si>
  <si>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</si>
  <si>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</si>
  <si>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</si>
  <si>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</si>
  <si>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</si>
  <si>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</si>
  <si>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</si>
  <si>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</si>
  <si>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</si>
  <si>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</si>
  <si>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</si>
  <si>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</si>
  <si>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</si>
  <si>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</si>
  <si>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</si>
  <si>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</si>
  <si>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</si>
  <si>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</si>
  <si>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</si>
  <si>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</si>
  <si>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</si>
  <si>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</si>
  <si>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</si>
  <si>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</si>
  <si>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</si>
  <si>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</si>
  <si>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</si>
  <si>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</si>
  <si>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</si>
  <si>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</si>
  <si>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</si>
  <si>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</si>
  <si>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</si>
  <si>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</si>
  <si>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</si>
  <si>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</si>
  <si>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</si>
  <si>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</si>
  <si>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</si>
  <si>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</si>
  <si>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</si>
  <si>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</si>
  <si>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</si>
  <si>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</si>
  <si>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</si>
  <si>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</si>
  <si>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</si>
  <si>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</si>
  <si>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</si>
  <si>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</si>
  <si>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</si>
  <si>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</si>
  <si>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</si>
  <si>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</si>
  <si>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</si>
  <si>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</si>
  <si>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</si>
  <si>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</si>
  <si>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</si>
  <si>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</si>
  <si>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</si>
  <si>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</si>
  <si>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</si>
  <si>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</si>
  <si>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</si>
  <si>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</si>
  <si>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</si>
  <si>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</si>
  <si>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</si>
  <si>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</si>
  <si>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</si>
  <si>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</si>
  <si>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</si>
  <si>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</si>
  <si>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</si>
  <si>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</si>
  <si>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</si>
  <si>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</si>
  <si>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</si>
  <si>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</si>
  <si>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</si>
  <si>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</si>
  <si>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</si>
  <si>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</si>
  <si>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</si>
  <si>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</si>
  <si>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</si>
  <si>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</si>
  <si>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</si>
  <si>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</si>
  <si>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</si>
  <si>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</si>
  <si>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</si>
  <si>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</si>
  <si>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</si>
  <si>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</si>
  <si>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</si>
  <si>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</si>
  <si>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</si>
  <si>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</si>
  <si>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</si>
  <si>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</si>
  <si>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</si>
  <si>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</si>
  <si>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</si>
  <si>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7% en Gestión Administrativa</t>
  </si>
  <si>
    <t>Ejecución total del mes</t>
  </si>
  <si>
    <t>TRANSPORTE Y ALMACENAJE</t>
  </si>
  <si>
    <t>REPORTE DE EJECUCIÓN PRESUPUESTARIA (JUNIO) DEL SIARE/SIAF</t>
  </si>
  <si>
    <t xml:space="preserve">  3.689 instrumentos de Gestión Ambiental</t>
  </si>
  <si>
    <t>EJECUCIÓN PRESUPUESTARIA DE GASTOS (JUNIO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</si>
</sst>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23">
    <xf numFmtId="0" fontId="0" fillId="0" borderId="0" xfId="0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20" fillId="0" borderId="0" xfId="0" applyFo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0" fontId="19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0" fontId="22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>
      <alignment vertical="center"/>
    </xf>
    <xf numFmtId="0" fontId="28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5" fillId="4" borderId="1" xfId="0" applyFont="1" applyFill="1" applyBorder="1" applyAlignment="1"/>
    <xf numFmtId="3" fontId="25" fillId="4" borderId="1" xfId="0" applyNumberFormat="1" applyFont="1" applyFill="1" applyBorder="1" applyAlignment="1"/>
    <xf numFmtId="0" fontId="25" fillId="4" borderId="1" xfId="0" applyFont="1" applyFill="1" applyBorder="1">
      <alignment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3" fontId="0" fillId="0" borderId="0" xfId="0" applyNumberFormat="1">
      <alignment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4" borderId="1" xfId="0" applyFont="1" applyFill="1" applyBorder="1">
      <alignment vertical="center"/>
    </xf>
    <xf numFmtId="41" fontId="0" fillId="4" borderId="1" xfId="2" applyFont="1" applyFill="1" applyBorder="1" applyAlignment="1">
      <alignment vertical="center"/>
    </xf>
    <xf numFmtId="0" fontId="0" fillId="0" borderId="1" xfId="0" applyFill="1" applyBorder="1">
      <alignment vertical="center"/>
    </xf>
    <xf numFmtId="41" fontId="0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/>
    </xf>
    <xf numFmtId="0" fontId="9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3" fontId="25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7" fillId="0" borderId="0" xfId="0" applyFont="1">
      <alignment vertical="center"/>
    </xf>
    <xf numFmtId="0" fontId="3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41" fontId="0" fillId="0" borderId="1" xfId="4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4" fillId="0" borderId="0" xfId="0" applyNumberFormat="1" applyFont="1">
      <alignment vertical="center"/>
    </xf>
    <xf numFmtId="41" fontId="14" fillId="0" borderId="0" xfId="0" applyNumberFormat="1" applyFo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</cellXfs>
  <cellStyles count="6">
    <cellStyle name="Hipervínculo" xfId="1" builtinId="8"/>
    <cellStyle name="Millares [0]" xfId="2" builtinId="6"/>
    <cellStyle name="Millares [0] 2" xfId="4"/>
    <cellStyle name="Normal" xfId="0" builtinId="0"/>
    <cellStyle name="Porcentaje" xfId="3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70-43C5-9571-36620D75D002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70-43C5-9571-36620D75D00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70-43C5-9571-36620D75D00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D70-43C5-9571-36620D75D00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_(* #,##0_);_(* \(#,##0\);_(* "-"_);_(@_)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D70-43C5-9571-36620D75D002}"/>
            </c:ext>
          </c:extLst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D70-43C5-9571-36620D75D002}"/>
              </c:ext>
            </c:extLst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D70-43C5-9571-36620D75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05-4D5F-94BC-9888B05B6E5C}"/>
            </c:ext>
          </c:extLst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05-4D5F-94BC-9888B05B6E5C}"/>
            </c:ext>
          </c:extLst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D05-4D5F-94BC-9888B05B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77648"/>
        <c:axId val="227679216"/>
      </c:barChart>
      <c:catAx>
        <c:axId val="22767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7679216"/>
        <c:crosses val="autoZero"/>
        <c:auto val="1"/>
        <c:lblAlgn val="ctr"/>
        <c:lblOffset val="100"/>
        <c:noMultiLvlLbl val="0"/>
      </c:catAx>
      <c:valAx>
        <c:axId val="227679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7677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B1-4219-B0B3-A7A85393B8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B1-4219-B0B3-A7A85393B8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B1-4219-B0B3-A7A85393B83E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B1-4219-B0B3-A7A85393B8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B1-4219-B0B3-A7A85393B8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6B1-4219-B0B3-A7A85393B8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2820912842</c:v>
                </c:pt>
                <c:pt idx="1">
                  <c:v>1178633341</c:v>
                </c:pt>
                <c:pt idx="2">
                  <c:v>891871363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6B1-4219-B0B3-A7A85393B83E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6B1-4219-B0B3-A7A85393B8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6B1-4219-B0B3-A7A85393B8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6B1-4219-B0B3-A7A85393B83E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6B1-4219-B0B3-A7A85393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BF2-40BF-A6EB-A61CC2E12AC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BF2-40BF-A6EB-A61CC2E12A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8178076075</c:v>
                </c:pt>
                <c:pt idx="2">
                  <c:v>2634022655</c:v>
                </c:pt>
                <c:pt idx="3">
                  <c:v>3105797084</c:v>
                </c:pt>
                <c:pt idx="4">
                  <c:v>200000000</c:v>
                </c:pt>
                <c:pt idx="5">
                  <c:v>687500000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F2-40BF-A6EB-A61CC2E12AC5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BF2-40BF-A6EB-A61CC2E12AC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BF2-40BF-A6EB-A61CC2E12AC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BF2-40BF-A6EB-A61CC2E12A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3006259968</c:v>
                </c:pt>
                <c:pt idx="1">
                  <c:v>1225606229</c:v>
                </c:pt>
                <c:pt idx="2">
                  <c:v>23125674</c:v>
                </c:pt>
                <c:pt idx="3">
                  <c:v>78000000</c:v>
                </c:pt>
                <c:pt idx="4">
                  <c:v>0</c:v>
                </c:pt>
                <c:pt idx="5">
                  <c:v>558425675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BF2-40BF-A6EB-A61CC2E12AC5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BF2-40BF-A6EB-A61CC2E12AC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BF2-40BF-A6EB-A61CC2E12AC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BF2-40BF-A6EB-A61CC2E12A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38527092533</c:v>
                </c:pt>
                <c:pt idx="1">
                  <c:v>6952469846</c:v>
                </c:pt>
                <c:pt idx="2">
                  <c:v>2610896981</c:v>
                </c:pt>
                <c:pt idx="3">
                  <c:v>3027797084</c:v>
                </c:pt>
                <c:pt idx="4">
                  <c:v>200000000</c:v>
                </c:pt>
                <c:pt idx="5">
                  <c:v>129074325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BF2-40BF-A6EB-A61CC2E12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79608"/>
        <c:axId val="302729440"/>
      </c:barChart>
      <c:catAx>
        <c:axId val="227679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2729440"/>
        <c:crosses val="autoZero"/>
        <c:auto val="1"/>
        <c:lblAlgn val="ctr"/>
        <c:lblOffset val="100"/>
        <c:noMultiLvlLbl val="0"/>
      </c:catAx>
      <c:valAx>
        <c:axId val="302729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7679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A6-4BEC-89C9-3ECD13C5F6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A6-4BEC-89C9-3ECD13C5F6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A6-4BEC-89C9-3ECD13C5F6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2820912842</c:v>
                </c:pt>
                <c:pt idx="1">
                  <c:v>1178633341</c:v>
                </c:pt>
                <c:pt idx="2">
                  <c:v>891871363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8178076075</c:v>
                </c:pt>
                <c:pt idx="2">
                  <c:v>2634022655</c:v>
                </c:pt>
                <c:pt idx="3">
                  <c:v>3105797084</c:v>
                </c:pt>
                <c:pt idx="4">
                  <c:v>200000000</c:v>
                </c:pt>
                <c:pt idx="5">
                  <c:v>687500000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3006259968</c:v>
                </c:pt>
                <c:pt idx="1">
                  <c:v>1225606229</c:v>
                </c:pt>
                <c:pt idx="2">
                  <c:v>23125674</c:v>
                </c:pt>
                <c:pt idx="3">
                  <c:v>78000000</c:v>
                </c:pt>
                <c:pt idx="4">
                  <c:v>0</c:v>
                </c:pt>
                <c:pt idx="5">
                  <c:v>558425675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38527092533</c:v>
                </c:pt>
                <c:pt idx="1">
                  <c:v>6952469846</c:v>
                </c:pt>
                <c:pt idx="2">
                  <c:v>2610896981</c:v>
                </c:pt>
                <c:pt idx="3">
                  <c:v>3027797084</c:v>
                </c:pt>
                <c:pt idx="4">
                  <c:v>200000000</c:v>
                </c:pt>
                <c:pt idx="5">
                  <c:v>129074325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731400"/>
        <c:axId val="302729832"/>
      </c:barChart>
      <c:catAx>
        <c:axId val="302731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2729832"/>
        <c:crosses val="autoZero"/>
        <c:auto val="1"/>
        <c:lblAlgn val="ctr"/>
        <c:lblOffset val="100"/>
        <c:noMultiLvlLbl val="0"/>
      </c:catAx>
      <c:valAx>
        <c:axId val="302729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2731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68035</xdr:rowOff>
    </xdr:from>
    <xdr:to>
      <xdr:col>4</xdr:col>
      <xdr:colOff>285751</xdr:colOff>
      <xdr:row>169</xdr:row>
      <xdr:rowOff>149678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E9B57CB3-534A-41DD-B7F5-6883F9818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181</xdr:row>
      <xdr:rowOff>136070</xdr:rowOff>
    </xdr:from>
    <xdr:to>
      <xdr:col>5</xdr:col>
      <xdr:colOff>1714500</xdr:colOff>
      <xdr:row>228</xdr:row>
      <xdr:rowOff>136071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xmlns="" id="{5469C514-583B-48FD-9C1E-95F99A32E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13.%20DIRECCI&#211;N%20DE%20ANTICORRUPCI&#211;N\Programas%20en%20ejecuci&#243;n\13.%20DIRECCI&#211;N%20DE%20ANTICORRUPCI&#211;N\Rendici&#243;n%20de%20cuentas\2022\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</row>
        <row r="121">
          <cell r="A121">
            <v>500</v>
          </cell>
        </row>
        <row r="126">
          <cell r="A126">
            <v>800</v>
          </cell>
        </row>
        <row r="128">
          <cell r="A128">
            <v>900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5" t="s">
        <v>0</v>
      </c>
      <c r="B3" s="85"/>
      <c r="C3" s="85"/>
      <c r="D3" s="85"/>
      <c r="E3" s="85"/>
      <c r="F3" s="85"/>
      <c r="G3" s="85"/>
      <c r="H3" s="85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7" t="s">
        <v>102</v>
      </c>
      <c r="B9" s="88"/>
      <c r="C9" s="88"/>
      <c r="D9" s="88"/>
      <c r="E9" s="88"/>
      <c r="F9" s="88"/>
      <c r="G9" s="88"/>
      <c r="H9" s="89"/>
    </row>
    <row r="10" spans="1:8">
      <c r="A10" s="90"/>
      <c r="B10" s="91"/>
      <c r="C10" s="91"/>
      <c r="D10" s="91"/>
      <c r="E10" s="91"/>
      <c r="F10" s="91"/>
      <c r="G10" s="91"/>
      <c r="H10" s="92"/>
    </row>
    <row r="11" spans="1:8">
      <c r="A11" s="90"/>
      <c r="B11" s="91"/>
      <c r="C11" s="91"/>
      <c r="D11" s="91"/>
      <c r="E11" s="91"/>
      <c r="F11" s="91"/>
      <c r="G11" s="91"/>
      <c r="H11" s="92"/>
    </row>
    <row r="12" spans="1:8">
      <c r="A12" s="90"/>
      <c r="B12" s="91"/>
      <c r="C12" s="91"/>
      <c r="D12" s="91"/>
      <c r="E12" s="91"/>
      <c r="F12" s="91"/>
      <c r="G12" s="91"/>
      <c r="H12" s="92"/>
    </row>
    <row r="13" spans="1:8">
      <c r="A13" s="90"/>
      <c r="B13" s="91"/>
      <c r="C13" s="91"/>
      <c r="D13" s="91"/>
      <c r="E13" s="91"/>
      <c r="F13" s="91"/>
      <c r="G13" s="91"/>
      <c r="H13" s="92"/>
    </row>
    <row r="14" spans="1:8">
      <c r="A14" s="93"/>
      <c r="B14" s="94"/>
      <c r="C14" s="94"/>
      <c r="D14" s="94"/>
      <c r="E14" s="94"/>
      <c r="F14" s="94"/>
      <c r="G14" s="94"/>
      <c r="H14" s="95"/>
    </row>
    <row r="16" spans="1:8">
      <c r="A16" s="1" t="s">
        <v>3</v>
      </c>
    </row>
    <row r="17" spans="1:8">
      <c r="A17" s="96" t="s">
        <v>103</v>
      </c>
      <c r="B17" s="88"/>
      <c r="C17" s="88"/>
      <c r="D17" s="88"/>
      <c r="E17" s="88"/>
      <c r="F17" s="88"/>
      <c r="G17" s="88"/>
      <c r="H17" s="89"/>
    </row>
    <row r="18" spans="1:8">
      <c r="A18" s="90"/>
      <c r="B18" s="91"/>
      <c r="C18" s="91"/>
      <c r="D18" s="91"/>
      <c r="E18" s="91"/>
      <c r="F18" s="91"/>
      <c r="G18" s="91"/>
      <c r="H18" s="92"/>
    </row>
    <row r="19" spans="1:8">
      <c r="A19" s="90"/>
      <c r="B19" s="91"/>
      <c r="C19" s="91"/>
      <c r="D19" s="91"/>
      <c r="E19" s="91"/>
      <c r="F19" s="91"/>
      <c r="G19" s="91"/>
      <c r="H19" s="92"/>
    </row>
    <row r="20" spans="1:8">
      <c r="A20" s="90"/>
      <c r="B20" s="91"/>
      <c r="C20" s="91"/>
      <c r="D20" s="91"/>
      <c r="E20" s="91"/>
      <c r="F20" s="91"/>
      <c r="G20" s="91"/>
      <c r="H20" s="92"/>
    </row>
    <row r="21" spans="1:8">
      <c r="A21" s="90"/>
      <c r="B21" s="91"/>
      <c r="C21" s="91"/>
      <c r="D21" s="91"/>
      <c r="E21" s="91"/>
      <c r="F21" s="91"/>
      <c r="G21" s="91"/>
      <c r="H21" s="92"/>
    </row>
    <row r="22" spans="1:8" ht="6" customHeight="1">
      <c r="A22" s="93"/>
      <c r="B22" s="94"/>
      <c r="C22" s="94"/>
      <c r="D22" s="94"/>
      <c r="E22" s="94"/>
      <c r="F22" s="94"/>
      <c r="G22" s="94"/>
      <c r="H22" s="95"/>
    </row>
    <row r="24" spans="1:8" s="1" customFormat="1" hidden="1">
      <c r="A24" s="20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1" t="s">
        <v>105</v>
      </c>
      <c r="C27" s="21" t="s">
        <v>106</v>
      </c>
      <c r="D27" s="22" t="s">
        <v>107</v>
      </c>
    </row>
    <row r="28" spans="1:8" hidden="1">
      <c r="A28" s="6">
        <v>2</v>
      </c>
      <c r="B28" s="21" t="s">
        <v>108</v>
      </c>
      <c r="C28" s="21" t="s">
        <v>109</v>
      </c>
      <c r="D28" s="22" t="s">
        <v>110</v>
      </c>
    </row>
    <row r="29" spans="1:8" ht="60" hidden="1">
      <c r="A29" s="6">
        <v>3</v>
      </c>
      <c r="B29" s="21" t="s">
        <v>111</v>
      </c>
      <c r="C29" s="23" t="s">
        <v>112</v>
      </c>
      <c r="D29" s="23" t="s">
        <v>113</v>
      </c>
    </row>
    <row r="30" spans="1:8" ht="30" hidden="1">
      <c r="A30" s="6">
        <v>4</v>
      </c>
      <c r="B30" s="21" t="s">
        <v>114</v>
      </c>
      <c r="C30" s="23" t="s">
        <v>115</v>
      </c>
      <c r="D30" s="23" t="s">
        <v>116</v>
      </c>
    </row>
    <row r="31" spans="1:8" ht="18" hidden="1" customHeight="1">
      <c r="A31" s="6">
        <v>5</v>
      </c>
      <c r="B31" s="21" t="s">
        <v>117</v>
      </c>
      <c r="C31" s="23" t="s">
        <v>118</v>
      </c>
      <c r="D31" s="23" t="s">
        <v>119</v>
      </c>
    </row>
    <row r="32" spans="1:8" hidden="1">
      <c r="A32" s="6">
        <v>6</v>
      </c>
      <c r="B32" s="21" t="s">
        <v>120</v>
      </c>
      <c r="C32" s="23" t="s">
        <v>121</v>
      </c>
      <c r="D32" s="23" t="s">
        <v>122</v>
      </c>
    </row>
    <row r="33" spans="1:6" hidden="1">
      <c r="A33" s="6">
        <v>7</v>
      </c>
      <c r="B33" s="21" t="s">
        <v>123</v>
      </c>
      <c r="C33" s="23" t="s">
        <v>124</v>
      </c>
      <c r="D33" s="23" t="s">
        <v>107</v>
      </c>
    </row>
    <row r="34" spans="1:6" hidden="1">
      <c r="A34" s="6">
        <v>8</v>
      </c>
      <c r="B34" s="21" t="s">
        <v>125</v>
      </c>
      <c r="C34" s="23" t="s">
        <v>126</v>
      </c>
      <c r="D34" s="24" t="s">
        <v>110</v>
      </c>
    </row>
    <row r="35" spans="1:6" hidden="1">
      <c r="A35" s="6">
        <v>9</v>
      </c>
      <c r="B35" s="21" t="s">
        <v>127</v>
      </c>
      <c r="C35" s="23" t="s">
        <v>128</v>
      </c>
      <c r="D35" s="24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8" t="s">
        <v>141</v>
      </c>
      <c r="B41" s="99"/>
      <c r="C41" s="99"/>
      <c r="D41" s="99"/>
      <c r="E41" s="99"/>
      <c r="F41" s="100"/>
    </row>
    <row r="42" spans="1:6" hidden="1">
      <c r="A42" s="101"/>
      <c r="B42" s="102"/>
      <c r="C42" s="102"/>
      <c r="D42" s="102"/>
      <c r="E42" s="102"/>
      <c r="F42" s="103"/>
    </row>
    <row r="43" spans="1:6" ht="63" hidden="1" customHeight="1" thickBot="1">
      <c r="A43" s="104"/>
      <c r="B43" s="105"/>
      <c r="C43" s="105"/>
      <c r="D43" s="105"/>
      <c r="E43" s="105"/>
      <c r="F43" s="106"/>
    </row>
    <row r="44" spans="1:6" hidden="1"/>
    <row r="45" spans="1:6" hidden="1">
      <c r="A45" s="26" t="s">
        <v>11</v>
      </c>
      <c r="B45" s="26" t="s">
        <v>12</v>
      </c>
      <c r="C45" s="26" t="s">
        <v>13</v>
      </c>
      <c r="D45" s="26" t="s">
        <v>14</v>
      </c>
      <c r="E45" s="27" t="s">
        <v>15</v>
      </c>
    </row>
    <row r="46" spans="1:6" ht="30" hidden="1">
      <c r="A46" s="26" t="s">
        <v>16</v>
      </c>
      <c r="B46" s="28" t="s">
        <v>130</v>
      </c>
      <c r="C46" s="26"/>
      <c r="D46" s="26"/>
      <c r="E46" s="27"/>
    </row>
    <row r="47" spans="1:6" hidden="1">
      <c r="A47" s="26" t="s">
        <v>17</v>
      </c>
      <c r="B47" s="28" t="s">
        <v>131</v>
      </c>
      <c r="C47" s="26"/>
      <c r="D47" s="26"/>
      <c r="E47" s="27"/>
    </row>
    <row r="48" spans="1:6" hidden="1">
      <c r="A48" s="26" t="s">
        <v>18</v>
      </c>
      <c r="B48" s="28" t="s">
        <v>132</v>
      </c>
      <c r="C48" s="26"/>
      <c r="D48" s="27"/>
      <c r="E48" s="27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5" t="s">
        <v>137</v>
      </c>
      <c r="C53" s="29" t="s">
        <v>140</v>
      </c>
      <c r="D53" s="30"/>
    </row>
    <row r="54" spans="1:6" hidden="1">
      <c r="A54" s="11" t="s">
        <v>25</v>
      </c>
      <c r="B54" s="25" t="s">
        <v>137</v>
      </c>
      <c r="C54" s="29" t="s">
        <v>139</v>
      </c>
      <c r="F54" s="30"/>
    </row>
    <row r="55" spans="1:6" hidden="1">
      <c r="A55" s="11" t="s">
        <v>26</v>
      </c>
      <c r="B55" s="25" t="s">
        <v>137</v>
      </c>
      <c r="C55" s="29" t="s">
        <v>138</v>
      </c>
      <c r="D55" s="31"/>
    </row>
    <row r="56" spans="1:6" hidden="1">
      <c r="A56" s="11" t="s">
        <v>27</v>
      </c>
      <c r="B56" s="25" t="s">
        <v>137</v>
      </c>
      <c r="C56" s="29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9" t="s">
        <v>135</v>
      </c>
    </row>
    <row r="63" spans="1:6" hidden="1">
      <c r="A63" s="11" t="s">
        <v>27</v>
      </c>
      <c r="B63" s="11">
        <v>80</v>
      </c>
      <c r="C63" s="29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2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2" t="s">
        <v>133</v>
      </c>
    </row>
    <row r="73" spans="1:8" hidden="1">
      <c r="A73" s="14" t="s">
        <v>36</v>
      </c>
      <c r="B73" s="4">
        <v>15</v>
      </c>
      <c r="C73" s="4">
        <v>15</v>
      </c>
      <c r="D73" s="22" t="s">
        <v>134</v>
      </c>
      <c r="E73" s="4"/>
    </row>
    <row r="74" spans="1:8" hidden="1"/>
    <row r="75" spans="1:8">
      <c r="A75" s="38" t="s">
        <v>37</v>
      </c>
      <c r="B75" s="39"/>
      <c r="C75" s="39"/>
      <c r="D75" s="39"/>
      <c r="E75" s="39"/>
      <c r="F75" s="39"/>
      <c r="G75" s="39"/>
      <c r="H75" s="39"/>
    </row>
    <row r="76" spans="1:8" ht="30">
      <c r="A76" s="40" t="s">
        <v>38</v>
      </c>
      <c r="B76" s="40" t="s">
        <v>39</v>
      </c>
      <c r="C76" s="53" t="s">
        <v>186</v>
      </c>
      <c r="D76" s="40" t="s">
        <v>41</v>
      </c>
      <c r="E76" s="40" t="s">
        <v>42</v>
      </c>
      <c r="F76" s="40" t="s">
        <v>43</v>
      </c>
      <c r="G76" s="63" t="s">
        <v>225</v>
      </c>
      <c r="H76" s="40" t="s">
        <v>45</v>
      </c>
    </row>
    <row r="77" spans="1:8" ht="51.75" customHeight="1">
      <c r="A77" s="40"/>
      <c r="B77" s="110" t="s">
        <v>185</v>
      </c>
      <c r="C77" s="113" t="s">
        <v>187</v>
      </c>
      <c r="D77" s="66" t="s">
        <v>227</v>
      </c>
      <c r="E77" s="53" t="s">
        <v>188</v>
      </c>
      <c r="F77" s="54">
        <v>2249069420</v>
      </c>
      <c r="G77" s="65">
        <v>8</v>
      </c>
      <c r="H77" s="59" t="s">
        <v>232</v>
      </c>
    </row>
    <row r="78" spans="1:8" ht="51.75" customHeight="1">
      <c r="A78" s="40"/>
      <c r="B78" s="111"/>
      <c r="C78" s="114"/>
      <c r="D78" s="71" t="s">
        <v>233</v>
      </c>
      <c r="E78" s="53" t="s">
        <v>188</v>
      </c>
      <c r="F78" s="54">
        <v>244129606</v>
      </c>
      <c r="G78" s="65">
        <v>2</v>
      </c>
      <c r="H78" s="59" t="s">
        <v>232</v>
      </c>
    </row>
    <row r="79" spans="1:8" ht="51.75" customHeight="1">
      <c r="A79" s="40"/>
      <c r="B79" s="112"/>
      <c r="C79" s="115"/>
      <c r="D79" s="71" t="s">
        <v>234</v>
      </c>
      <c r="E79" s="53" t="s">
        <v>188</v>
      </c>
      <c r="F79" s="54">
        <v>438083108</v>
      </c>
      <c r="G79" s="65">
        <v>4</v>
      </c>
      <c r="H79" s="59" t="s">
        <v>232</v>
      </c>
    </row>
    <row r="81" spans="1:8">
      <c r="A81" s="38" t="s">
        <v>46</v>
      </c>
      <c r="B81" s="39"/>
      <c r="C81" s="39"/>
      <c r="D81" s="39"/>
      <c r="E81" s="39"/>
      <c r="F81" s="39"/>
    </row>
    <row r="82" spans="1:8">
      <c r="A82" s="39"/>
      <c r="B82" s="39"/>
      <c r="C82" s="86" t="s">
        <v>47</v>
      </c>
      <c r="D82" s="86"/>
      <c r="E82" s="86"/>
      <c r="F82" s="86"/>
    </row>
    <row r="83" spans="1:8">
      <c r="A83" s="40" t="s">
        <v>38</v>
      </c>
      <c r="B83" s="40" t="s">
        <v>39</v>
      </c>
      <c r="C83" s="40" t="s">
        <v>48</v>
      </c>
      <c r="D83" s="40" t="s">
        <v>49</v>
      </c>
      <c r="E83" s="40" t="s">
        <v>50</v>
      </c>
      <c r="F83" s="40" t="s">
        <v>51</v>
      </c>
    </row>
    <row r="84" spans="1:8" ht="30.75" customHeight="1">
      <c r="A84" s="116" t="s">
        <v>189</v>
      </c>
      <c r="B84" s="117"/>
      <c r="C84" s="117"/>
      <c r="D84" s="117"/>
      <c r="E84" s="117"/>
      <c r="F84" s="118"/>
    </row>
    <row r="85" spans="1:8">
      <c r="E85" s="50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8" t="s">
        <v>62</v>
      </c>
      <c r="B97" s="39"/>
      <c r="C97" s="39"/>
      <c r="D97" s="39"/>
      <c r="E97" s="39"/>
      <c r="F97" s="39"/>
      <c r="G97" s="39"/>
    </row>
    <row r="98" spans="1:7">
      <c r="A98" s="46" t="s">
        <v>63</v>
      </c>
      <c r="B98" s="46" t="s">
        <v>64</v>
      </c>
      <c r="C98" s="46" t="s">
        <v>39</v>
      </c>
      <c r="D98" s="47" t="s">
        <v>65</v>
      </c>
      <c r="E98" s="47" t="s">
        <v>66</v>
      </c>
      <c r="F98" s="47" t="s">
        <v>67</v>
      </c>
      <c r="G98" s="48" t="s">
        <v>72</v>
      </c>
    </row>
    <row r="99" spans="1:7" ht="15" customHeight="1">
      <c r="A99" s="110">
        <v>100</v>
      </c>
      <c r="B99" s="60">
        <v>100</v>
      </c>
      <c r="C99" s="44" t="s">
        <v>198</v>
      </c>
      <c r="D99" s="45">
        <f>SUM(D100:D104)</f>
        <v>41533352501</v>
      </c>
      <c r="E99" s="45">
        <f>SUM(E100:E104)</f>
        <v>2898302003</v>
      </c>
      <c r="F99" s="45">
        <f>SUM(F100:F104)</f>
        <v>38635050498</v>
      </c>
      <c r="G99" s="107" t="s">
        <v>232</v>
      </c>
    </row>
    <row r="100" spans="1:7">
      <c r="A100" s="111"/>
      <c r="B100" s="41">
        <v>110</v>
      </c>
      <c r="C100" s="42" t="s">
        <v>193</v>
      </c>
      <c r="D100" s="43">
        <v>27752756720</v>
      </c>
      <c r="E100" s="43">
        <v>2134827440</v>
      </c>
      <c r="F100" s="43">
        <f>+D100-E100</f>
        <v>25617929280</v>
      </c>
      <c r="G100" s="108"/>
    </row>
    <row r="101" spans="1:7">
      <c r="A101" s="111"/>
      <c r="B101" s="41">
        <v>120</v>
      </c>
      <c r="C101" s="42" t="s">
        <v>194</v>
      </c>
      <c r="D101" s="43">
        <v>1916546000</v>
      </c>
      <c r="E101" s="43">
        <v>0</v>
      </c>
      <c r="F101" s="43">
        <f t="shared" ref="F101:F104" si="0">+D101-E101</f>
        <v>1916546000</v>
      </c>
      <c r="G101" s="108"/>
    </row>
    <row r="102" spans="1:7">
      <c r="A102" s="111"/>
      <c r="B102" s="41">
        <v>130</v>
      </c>
      <c r="C102" s="42" t="s">
        <v>195</v>
      </c>
      <c r="D102" s="43">
        <v>4659565350</v>
      </c>
      <c r="E102" s="43">
        <v>303044495</v>
      </c>
      <c r="F102" s="43">
        <f t="shared" si="0"/>
        <v>4356520855</v>
      </c>
      <c r="G102" s="108"/>
    </row>
    <row r="103" spans="1:7">
      <c r="A103" s="111"/>
      <c r="B103" s="41">
        <v>140</v>
      </c>
      <c r="C103" s="42" t="s">
        <v>196</v>
      </c>
      <c r="D103" s="43">
        <v>5340867257</v>
      </c>
      <c r="E103" s="43">
        <v>345931088</v>
      </c>
      <c r="F103" s="43">
        <f t="shared" si="0"/>
        <v>4994936169</v>
      </c>
      <c r="G103" s="108"/>
    </row>
    <row r="104" spans="1:7">
      <c r="A104" s="111"/>
      <c r="B104" s="41">
        <v>190</v>
      </c>
      <c r="C104" s="42" t="s">
        <v>197</v>
      </c>
      <c r="D104" s="43">
        <v>1863617174</v>
      </c>
      <c r="E104" s="43">
        <v>114498980</v>
      </c>
      <c r="F104" s="43">
        <f t="shared" si="0"/>
        <v>1749118194</v>
      </c>
      <c r="G104" s="108"/>
    </row>
    <row r="105" spans="1:7">
      <c r="A105" s="110">
        <v>200</v>
      </c>
      <c r="B105" s="60">
        <v>200</v>
      </c>
      <c r="C105" s="44" t="s">
        <v>199</v>
      </c>
      <c r="D105" s="45">
        <f>SUM(D106:D112)</f>
        <v>8343006470</v>
      </c>
      <c r="E105" s="45">
        <f>SUM(E106:E112)</f>
        <v>32980131</v>
      </c>
      <c r="F105" s="45">
        <f>SUM(F106:F112)</f>
        <v>8310026339</v>
      </c>
      <c r="G105" s="108"/>
    </row>
    <row r="106" spans="1:7">
      <c r="A106" s="111"/>
      <c r="B106" s="41">
        <v>210</v>
      </c>
      <c r="C106" s="42" t="s">
        <v>200</v>
      </c>
      <c r="D106" s="43">
        <v>404400000</v>
      </c>
      <c r="E106" s="43">
        <v>32980131</v>
      </c>
      <c r="F106" s="43">
        <f>+D106-E106</f>
        <v>371419869</v>
      </c>
      <c r="G106" s="108"/>
    </row>
    <row r="107" spans="1:7">
      <c r="A107" s="111"/>
      <c r="B107" s="41">
        <v>230</v>
      </c>
      <c r="C107" s="42" t="s">
        <v>201</v>
      </c>
      <c r="D107" s="43">
        <v>1801781000</v>
      </c>
      <c r="E107" s="43">
        <v>0</v>
      </c>
      <c r="F107" s="43">
        <f t="shared" ref="F107:F119" si="1">+D107-E107</f>
        <v>1801781000</v>
      </c>
      <c r="G107" s="108"/>
    </row>
    <row r="108" spans="1:7">
      <c r="A108" s="111"/>
      <c r="B108" s="41">
        <v>240</v>
      </c>
      <c r="C108" s="61" t="s">
        <v>206</v>
      </c>
      <c r="D108" s="43">
        <v>2328267750</v>
      </c>
      <c r="E108" s="43">
        <v>0</v>
      </c>
      <c r="F108" s="43">
        <f t="shared" si="1"/>
        <v>2328267750</v>
      </c>
      <c r="G108" s="108"/>
    </row>
    <row r="109" spans="1:7">
      <c r="A109" s="111"/>
      <c r="B109" s="41">
        <v>250</v>
      </c>
      <c r="C109" s="42" t="s">
        <v>202</v>
      </c>
      <c r="D109" s="43">
        <v>35250000</v>
      </c>
      <c r="E109" s="43">
        <v>0</v>
      </c>
      <c r="F109" s="43">
        <f t="shared" si="1"/>
        <v>35250000</v>
      </c>
      <c r="G109" s="108"/>
    </row>
    <row r="110" spans="1:7">
      <c r="A110" s="111"/>
      <c r="B110" s="41">
        <v>260</v>
      </c>
      <c r="C110" s="42" t="s">
        <v>203</v>
      </c>
      <c r="D110" s="43">
        <v>3301500000</v>
      </c>
      <c r="E110" s="43">
        <v>0</v>
      </c>
      <c r="F110" s="43">
        <f t="shared" si="1"/>
        <v>3301500000</v>
      </c>
      <c r="G110" s="108"/>
    </row>
    <row r="111" spans="1:7">
      <c r="A111" s="111"/>
      <c r="B111" s="41">
        <v>280</v>
      </c>
      <c r="C111" s="42" t="s">
        <v>204</v>
      </c>
      <c r="D111" s="43">
        <v>142000000</v>
      </c>
      <c r="E111" s="43">
        <v>0</v>
      </c>
      <c r="F111" s="43">
        <f t="shared" si="1"/>
        <v>142000000</v>
      </c>
      <c r="G111" s="108"/>
    </row>
    <row r="112" spans="1:7">
      <c r="A112" s="111"/>
      <c r="B112" s="41">
        <v>290</v>
      </c>
      <c r="C112" s="42" t="s">
        <v>205</v>
      </c>
      <c r="D112" s="43">
        <v>329807720</v>
      </c>
      <c r="E112" s="43">
        <v>0</v>
      </c>
      <c r="F112" s="43">
        <f t="shared" si="1"/>
        <v>329807720</v>
      </c>
      <c r="G112" s="108"/>
    </row>
    <row r="113" spans="1:7">
      <c r="A113" s="110">
        <v>300</v>
      </c>
      <c r="B113" s="60">
        <v>300</v>
      </c>
      <c r="C113" s="44" t="s">
        <v>207</v>
      </c>
      <c r="D113" s="45">
        <f>SUM(D114:D120)</f>
        <v>2471592260</v>
      </c>
      <c r="E113" s="45">
        <f t="shared" ref="E113:F113" si="2">SUM(E114:E120)</f>
        <v>0</v>
      </c>
      <c r="F113" s="45">
        <f t="shared" si="2"/>
        <v>2471592260</v>
      </c>
      <c r="G113" s="108"/>
    </row>
    <row r="114" spans="1:7">
      <c r="A114" s="111"/>
      <c r="B114" s="41">
        <v>310</v>
      </c>
      <c r="C114" s="42" t="s">
        <v>208</v>
      </c>
      <c r="D114" s="43">
        <v>231575000</v>
      </c>
      <c r="E114" s="43">
        <v>0</v>
      </c>
      <c r="F114" s="43">
        <f t="shared" si="1"/>
        <v>231575000</v>
      </c>
      <c r="G114" s="108"/>
    </row>
    <row r="115" spans="1:7">
      <c r="A115" s="111"/>
      <c r="B115" s="41">
        <v>320</v>
      </c>
      <c r="C115" s="42" t="s">
        <v>209</v>
      </c>
      <c r="D115" s="43">
        <v>6000000</v>
      </c>
      <c r="E115" s="43">
        <v>0</v>
      </c>
      <c r="F115" s="43">
        <f t="shared" si="1"/>
        <v>6000000</v>
      </c>
      <c r="G115" s="108"/>
    </row>
    <row r="116" spans="1:7">
      <c r="A116" s="111"/>
      <c r="B116" s="41">
        <v>330</v>
      </c>
      <c r="C116" s="42" t="s">
        <v>210</v>
      </c>
      <c r="D116" s="43">
        <v>65882250</v>
      </c>
      <c r="E116" s="43">
        <v>0</v>
      </c>
      <c r="F116" s="43">
        <f t="shared" si="1"/>
        <v>65882250</v>
      </c>
      <c r="G116" s="108"/>
    </row>
    <row r="117" spans="1:7">
      <c r="A117" s="111"/>
      <c r="B117" s="41">
        <v>340</v>
      </c>
      <c r="C117" s="42" t="s">
        <v>211</v>
      </c>
      <c r="D117" s="43">
        <v>232309300</v>
      </c>
      <c r="E117" s="43">
        <v>0</v>
      </c>
      <c r="F117" s="43">
        <f t="shared" si="1"/>
        <v>232309300</v>
      </c>
      <c r="G117" s="108"/>
    </row>
    <row r="118" spans="1:7">
      <c r="A118" s="111"/>
      <c r="B118" s="41">
        <v>350</v>
      </c>
      <c r="C118" s="61" t="s">
        <v>214</v>
      </c>
      <c r="D118" s="43">
        <v>139778000</v>
      </c>
      <c r="E118" s="43">
        <v>0</v>
      </c>
      <c r="F118" s="43">
        <f t="shared" si="1"/>
        <v>139778000</v>
      </c>
      <c r="G118" s="108"/>
    </row>
    <row r="119" spans="1:7">
      <c r="A119" s="111"/>
      <c r="B119" s="62">
        <v>360</v>
      </c>
      <c r="C119" s="61" t="s">
        <v>212</v>
      </c>
      <c r="D119" s="43">
        <v>1500000000</v>
      </c>
      <c r="E119" s="43">
        <v>0</v>
      </c>
      <c r="F119" s="43">
        <f t="shared" si="1"/>
        <v>1500000000</v>
      </c>
      <c r="G119" s="108"/>
    </row>
    <row r="120" spans="1:7">
      <c r="A120" s="111"/>
      <c r="B120" s="62">
        <v>390</v>
      </c>
      <c r="C120" s="61" t="s">
        <v>213</v>
      </c>
      <c r="D120" s="43">
        <v>296047710</v>
      </c>
      <c r="E120" s="43">
        <v>0</v>
      </c>
      <c r="F120" s="43">
        <f>+D120-E120</f>
        <v>296047710</v>
      </c>
      <c r="G120" s="108"/>
    </row>
    <row r="121" spans="1:7">
      <c r="A121" s="110">
        <v>500</v>
      </c>
      <c r="B121" s="60">
        <v>500</v>
      </c>
      <c r="C121" s="44" t="s">
        <v>215</v>
      </c>
      <c r="D121" s="45">
        <f>SUM(D122:D125)</f>
        <v>2679597084</v>
      </c>
      <c r="E121" s="45">
        <f t="shared" ref="E121:F121" si="3">SUM(E122:E125)</f>
        <v>0</v>
      </c>
      <c r="F121" s="45">
        <f t="shared" si="3"/>
        <v>2679597084</v>
      </c>
      <c r="G121" s="108"/>
    </row>
    <row r="122" spans="1:7">
      <c r="A122" s="111"/>
      <c r="B122" s="41">
        <v>520</v>
      </c>
      <c r="C122" s="42" t="s">
        <v>216</v>
      </c>
      <c r="D122" s="43">
        <v>241948664</v>
      </c>
      <c r="E122" s="43">
        <v>0</v>
      </c>
      <c r="F122" s="43">
        <f>+D122-E122</f>
        <v>241948664</v>
      </c>
      <c r="G122" s="108"/>
    </row>
    <row r="123" spans="1:7">
      <c r="A123" s="111"/>
      <c r="B123" s="41">
        <v>530</v>
      </c>
      <c r="C123" s="61" t="s">
        <v>217</v>
      </c>
      <c r="D123" s="43">
        <v>1592648420</v>
      </c>
      <c r="E123" s="43">
        <v>0</v>
      </c>
      <c r="F123" s="43">
        <f t="shared" ref="F123:F127" si="4">+D123-E123</f>
        <v>1592648420</v>
      </c>
      <c r="G123" s="108"/>
    </row>
    <row r="124" spans="1:7">
      <c r="A124" s="111"/>
      <c r="B124" s="41">
        <v>540</v>
      </c>
      <c r="C124" s="61" t="s">
        <v>218</v>
      </c>
      <c r="D124" s="43">
        <v>545000000</v>
      </c>
      <c r="E124" s="43">
        <v>0</v>
      </c>
      <c r="F124" s="43">
        <f t="shared" si="4"/>
        <v>545000000</v>
      </c>
      <c r="G124" s="108"/>
    </row>
    <row r="125" spans="1:7">
      <c r="A125" s="111"/>
      <c r="B125" s="41">
        <v>570</v>
      </c>
      <c r="C125" s="61" t="s">
        <v>219</v>
      </c>
      <c r="D125" s="43">
        <v>300000000</v>
      </c>
      <c r="E125" s="43">
        <v>0</v>
      </c>
      <c r="F125" s="43">
        <f t="shared" si="4"/>
        <v>300000000</v>
      </c>
      <c r="G125" s="108"/>
    </row>
    <row r="126" spans="1:7">
      <c r="A126" s="110">
        <v>800</v>
      </c>
      <c r="B126" s="60">
        <v>800</v>
      </c>
      <c r="C126" s="44" t="s">
        <v>220</v>
      </c>
      <c r="D126" s="45">
        <f>+D127</f>
        <v>200000000</v>
      </c>
      <c r="E126" s="45">
        <f>+E127</f>
        <v>0</v>
      </c>
      <c r="F126" s="45">
        <f>+F127</f>
        <v>200000000</v>
      </c>
      <c r="G126" s="108"/>
    </row>
    <row r="127" spans="1:7">
      <c r="A127" s="111"/>
      <c r="B127" s="41">
        <v>850</v>
      </c>
      <c r="C127" s="61" t="s">
        <v>221</v>
      </c>
      <c r="D127" s="43">
        <v>200000000</v>
      </c>
      <c r="E127" s="43">
        <v>0</v>
      </c>
      <c r="F127" s="43">
        <f t="shared" si="4"/>
        <v>200000000</v>
      </c>
      <c r="G127" s="108"/>
    </row>
    <row r="128" spans="1:7">
      <c r="A128" s="110">
        <v>900</v>
      </c>
      <c r="B128" s="60">
        <v>900</v>
      </c>
      <c r="C128" s="44" t="s">
        <v>222</v>
      </c>
      <c r="D128" s="45">
        <f>+D129+D130</f>
        <v>685000000</v>
      </c>
      <c r="E128" s="45">
        <f t="shared" ref="E128:F128" si="5">+E129+E130</f>
        <v>0</v>
      </c>
      <c r="F128" s="45">
        <f t="shared" si="5"/>
        <v>685000000</v>
      </c>
      <c r="G128" s="108"/>
    </row>
    <row r="129" spans="1:7">
      <c r="A129" s="111"/>
      <c r="B129" s="41">
        <v>910</v>
      </c>
      <c r="C129" s="61" t="s">
        <v>223</v>
      </c>
      <c r="D129" s="43">
        <v>675000000</v>
      </c>
      <c r="E129" s="43">
        <v>0</v>
      </c>
      <c r="F129" s="43">
        <f>+D129-E129</f>
        <v>675000000</v>
      </c>
      <c r="G129" s="108"/>
    </row>
    <row r="130" spans="1:7">
      <c r="A130" s="111"/>
      <c r="B130" s="41">
        <v>920</v>
      </c>
      <c r="C130" s="61" t="s">
        <v>224</v>
      </c>
      <c r="D130" s="43">
        <v>10000000</v>
      </c>
      <c r="E130" s="43">
        <v>0</v>
      </c>
      <c r="F130" s="43">
        <f>+D130-E130</f>
        <v>10000000</v>
      </c>
      <c r="G130" s="108"/>
    </row>
    <row r="131" spans="1:7">
      <c r="A131" s="40"/>
      <c r="B131" s="41"/>
      <c r="C131" s="44" t="s">
        <v>171</v>
      </c>
      <c r="D131" s="45">
        <f>+D128+D126+D121+D113+D105+D99</f>
        <v>55912548315</v>
      </c>
      <c r="E131" s="45">
        <f>+E128+E126+E121+E113+E105+E99</f>
        <v>2931282134</v>
      </c>
      <c r="F131" s="45">
        <f>+F128+F126+F121+F113+F105+F99</f>
        <v>52981266181</v>
      </c>
      <c r="G131" s="109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6" t="s">
        <v>84</v>
      </c>
      <c r="B154" s="26" t="s">
        <v>85</v>
      </c>
      <c r="C154" s="26" t="s">
        <v>39</v>
      </c>
      <c r="D154" s="26" t="s">
        <v>86</v>
      </c>
      <c r="E154" s="26" t="s">
        <v>72</v>
      </c>
    </row>
    <row r="155" spans="1:5" hidden="1">
      <c r="A155" s="26"/>
      <c r="B155" s="26"/>
      <c r="C155" s="26"/>
      <c r="D155" s="26"/>
      <c r="E155" s="26"/>
    </row>
    <row r="156" spans="1:5" hidden="1">
      <c r="A156" s="26"/>
      <c r="B156" s="26"/>
      <c r="C156" s="26"/>
      <c r="D156" s="26"/>
      <c r="E156" s="36"/>
    </row>
    <row r="157" spans="1:5" hidden="1">
      <c r="A157" s="36"/>
      <c r="B157" s="36"/>
      <c r="C157" s="36"/>
      <c r="D157" s="36"/>
      <c r="E157" s="36"/>
    </row>
    <row r="158" spans="1:5" hidden="1">
      <c r="A158" s="37" t="s">
        <v>87</v>
      </c>
      <c r="B158" s="36"/>
      <c r="C158" s="36"/>
      <c r="D158" s="36"/>
      <c r="E158" s="36"/>
    </row>
    <row r="159" spans="1:5" hidden="1">
      <c r="A159" s="36"/>
      <c r="B159" s="36"/>
      <c r="C159" s="36"/>
      <c r="D159" s="36"/>
      <c r="E159" s="27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5" t="s">
        <v>170</v>
      </c>
      <c r="B167" s="35" t="s">
        <v>169</v>
      </c>
      <c r="C167" s="7"/>
    </row>
    <row r="168" spans="1:3" ht="67.5" hidden="1">
      <c r="A168" s="35" t="s">
        <v>168</v>
      </c>
      <c r="B168" s="35" t="s">
        <v>167</v>
      </c>
      <c r="C168" s="7"/>
    </row>
    <row r="169" spans="1:3" ht="78.75" hidden="1">
      <c r="A169" s="35" t="s">
        <v>166</v>
      </c>
      <c r="B169" s="35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5" t="s">
        <v>164</v>
      </c>
      <c r="B173" s="35" t="s">
        <v>163</v>
      </c>
      <c r="C173" s="7"/>
    </row>
    <row r="174" spans="1:3" ht="45" hidden="1">
      <c r="A174" s="35" t="s">
        <v>162</v>
      </c>
      <c r="B174" s="35" t="s">
        <v>152</v>
      </c>
      <c r="C174" s="7"/>
    </row>
    <row r="175" spans="1:3" ht="45" hidden="1">
      <c r="A175" s="35" t="s">
        <v>161</v>
      </c>
      <c r="B175" s="35" t="s">
        <v>152</v>
      </c>
      <c r="C175" s="7"/>
    </row>
    <row r="176" spans="1:3" ht="45" hidden="1">
      <c r="A176" s="35" t="s">
        <v>160</v>
      </c>
      <c r="B176" s="35" t="s">
        <v>144</v>
      </c>
      <c r="C176" s="7"/>
    </row>
    <row r="177" spans="1:3" ht="22.5" hidden="1">
      <c r="A177" s="35" t="s">
        <v>159</v>
      </c>
      <c r="B177" s="35" t="s">
        <v>158</v>
      </c>
      <c r="C177" s="7"/>
    </row>
    <row r="178" spans="1:3" ht="45" hidden="1">
      <c r="A178" s="35" t="s">
        <v>157</v>
      </c>
      <c r="B178" s="35" t="s">
        <v>152</v>
      </c>
      <c r="C178" s="7"/>
    </row>
    <row r="179" spans="1:3" ht="45" hidden="1">
      <c r="A179" s="35" t="s">
        <v>156</v>
      </c>
      <c r="B179" s="35" t="s">
        <v>144</v>
      </c>
      <c r="C179" s="7"/>
    </row>
    <row r="180" spans="1:3" ht="33.75" hidden="1">
      <c r="A180" s="35" t="s">
        <v>155</v>
      </c>
      <c r="B180" s="35" t="s">
        <v>154</v>
      </c>
      <c r="C180" s="7"/>
    </row>
    <row r="181" spans="1:3" ht="22.5" hidden="1">
      <c r="A181" s="35" t="s">
        <v>153</v>
      </c>
      <c r="B181" s="35" t="s">
        <v>152</v>
      </c>
      <c r="C181" s="7"/>
    </row>
    <row r="182" spans="1:3" ht="22.5" hidden="1">
      <c r="A182" s="35" t="s">
        <v>151</v>
      </c>
      <c r="B182" s="35" t="s">
        <v>150</v>
      </c>
      <c r="C182" s="7"/>
    </row>
    <row r="183" spans="1:3" ht="22.5" hidden="1">
      <c r="A183" s="35" t="s">
        <v>149</v>
      </c>
      <c r="B183" s="35" t="s">
        <v>148</v>
      </c>
      <c r="C183" s="7"/>
    </row>
    <row r="184" spans="1:3" ht="22.5" hidden="1">
      <c r="A184" s="35" t="s">
        <v>147</v>
      </c>
      <c r="B184" s="35" t="s">
        <v>146</v>
      </c>
      <c r="C184" s="7"/>
    </row>
    <row r="185" spans="1:3" ht="22.5" hidden="1">
      <c r="A185" s="35" t="s">
        <v>145</v>
      </c>
      <c r="B185" s="35" t="s">
        <v>144</v>
      </c>
      <c r="C185" s="7"/>
    </row>
    <row r="186" spans="1:3" hidden="1">
      <c r="A186" s="34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19" t="s">
        <v>98</v>
      </c>
      <c r="C193" s="15" t="s">
        <v>99</v>
      </c>
    </row>
    <row r="194" spans="1:7" ht="56.25" hidden="1">
      <c r="A194" s="33" t="s">
        <v>143</v>
      </c>
      <c r="B194" s="32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7"/>
      <c r="B201" s="97"/>
      <c r="C201" s="97"/>
      <c r="D201" s="97"/>
      <c r="E201" s="97"/>
      <c r="F201" s="97"/>
    </row>
    <row r="202" spans="1:7">
      <c r="A202" s="97"/>
      <c r="B202" s="97"/>
      <c r="C202" s="97"/>
      <c r="D202" s="97"/>
      <c r="E202" s="97"/>
      <c r="F202" s="97"/>
      <c r="G202" s="50"/>
    </row>
    <row r="203" spans="1:7">
      <c r="A203" s="97"/>
      <c r="B203" s="97"/>
      <c r="C203" s="97"/>
      <c r="D203" s="97"/>
      <c r="E203" s="97"/>
      <c r="F203" s="97"/>
      <c r="G203" s="50"/>
    </row>
    <row r="204" spans="1:7">
      <c r="A204" s="97"/>
      <c r="B204" s="97"/>
      <c r="C204" s="97"/>
      <c r="D204" s="97"/>
      <c r="E204" s="97"/>
      <c r="F204" s="97"/>
    </row>
    <row r="205" spans="1:7">
      <c r="A205" s="97"/>
      <c r="B205" s="97"/>
      <c r="C205" s="97"/>
      <c r="D205" s="97"/>
      <c r="E205" s="97"/>
      <c r="F205" s="97"/>
    </row>
    <row r="206" spans="1:7">
      <c r="A206" s="97"/>
      <c r="B206" s="97"/>
      <c r="C206" s="97"/>
      <c r="D206" s="97"/>
      <c r="E206" s="97"/>
      <c r="F206" s="97"/>
    </row>
    <row r="207" spans="1:7">
      <c r="A207" s="97"/>
      <c r="B207" s="97"/>
      <c r="C207" s="97"/>
      <c r="D207" s="97"/>
      <c r="E207" s="97"/>
      <c r="F207" s="97"/>
    </row>
    <row r="208" spans="1:7">
      <c r="A208" s="97"/>
      <c r="B208" s="97"/>
      <c r="C208" s="97"/>
      <c r="D208" s="97"/>
      <c r="E208" s="97"/>
      <c r="F208" s="97"/>
    </row>
    <row r="209" spans="1:6">
      <c r="A209" s="97"/>
      <c r="B209" s="97"/>
      <c r="C209" s="97"/>
      <c r="D209" s="97"/>
      <c r="E209" s="97"/>
      <c r="F209" s="97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/>
    <hyperlink ref="C62" r:id="rId2"/>
    <hyperlink ref="C56" r:id="rId3"/>
    <hyperlink ref="C55" r:id="rId4"/>
    <hyperlink ref="C54" r:id="rId5"/>
    <hyperlink ref="C53" r:id="rId6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8" t="s">
        <v>229</v>
      </c>
    </row>
    <row r="45" spans="1:4" ht="51">
      <c r="A45" s="58" t="s">
        <v>41</v>
      </c>
      <c r="B45" s="69" t="s">
        <v>43</v>
      </c>
      <c r="C45" s="69" t="s">
        <v>226</v>
      </c>
      <c r="D45" s="69" t="s">
        <v>230</v>
      </c>
    </row>
    <row r="46" spans="1:4">
      <c r="A46" s="55" t="s">
        <v>190</v>
      </c>
      <c r="B46" s="56">
        <f>+Hoja1!F77</f>
        <v>2249069420</v>
      </c>
      <c r="C46" s="57">
        <f>+Hoja1!G77</f>
        <v>8</v>
      </c>
      <c r="D46" s="67">
        <f>+B46/Hoja1!E131</f>
        <v>0.76726473849548593</v>
      </c>
    </row>
    <row r="47" spans="1:4">
      <c r="A47" s="55" t="s">
        <v>191</v>
      </c>
      <c r="B47" s="56">
        <f>+Hoja1!F78</f>
        <v>244129606</v>
      </c>
      <c r="C47" s="57">
        <f>+Hoja1!G78</f>
        <v>2</v>
      </c>
      <c r="D47" s="67">
        <f>+B47/Hoja1!E131</f>
        <v>8.3284240424466763E-2</v>
      </c>
    </row>
    <row r="48" spans="1:4">
      <c r="A48" s="55" t="s">
        <v>192</v>
      </c>
      <c r="B48" s="56">
        <f>+Hoja1!F79</f>
        <v>438083108</v>
      </c>
      <c r="C48" s="57">
        <f>+Hoja1!G79</f>
        <v>4</v>
      </c>
      <c r="D48" s="67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9" t="s">
        <v>184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.7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28" spans="1:5">
      <c r="A28" s="49" t="s">
        <v>183</v>
      </c>
      <c r="B28" s="49"/>
    </row>
    <row r="30" spans="1:5">
      <c r="A30" s="52" t="s">
        <v>172</v>
      </c>
      <c r="B30" s="52" t="s">
        <v>182</v>
      </c>
      <c r="C30" s="52" t="s">
        <v>173</v>
      </c>
      <c r="D30" s="52" t="s">
        <v>174</v>
      </c>
      <c r="E30" s="52" t="s">
        <v>175</v>
      </c>
    </row>
    <row r="31" spans="1:5">
      <c r="A31" s="17">
        <f>+Hoja1!A99</f>
        <v>100</v>
      </c>
      <c r="B31" s="51" t="s">
        <v>177</v>
      </c>
      <c r="C31" s="50">
        <f>+Hoja1!D99</f>
        <v>41533352501</v>
      </c>
      <c r="D31" s="50">
        <f>+Hoja1!E99</f>
        <v>2898302003</v>
      </c>
      <c r="E31" s="50">
        <f>+Hoja1!F99</f>
        <v>38635050498</v>
      </c>
    </row>
    <row r="32" spans="1:5">
      <c r="A32" s="17">
        <f>+Hoja1!A105</f>
        <v>200</v>
      </c>
      <c r="B32" s="51" t="s">
        <v>176</v>
      </c>
      <c r="C32" s="50">
        <f>+Hoja1!D105</f>
        <v>8343006470</v>
      </c>
      <c r="D32" s="50">
        <f>+Hoja1!E105</f>
        <v>32980131</v>
      </c>
      <c r="E32" s="50">
        <f>+Hoja1!F105</f>
        <v>8310026339</v>
      </c>
    </row>
    <row r="33" spans="1:5">
      <c r="A33" s="17">
        <f>+Hoja1!A113</f>
        <v>300</v>
      </c>
      <c r="B33" s="51" t="s">
        <v>178</v>
      </c>
      <c r="C33" s="50">
        <f>+Hoja1!D113</f>
        <v>2471592260</v>
      </c>
      <c r="D33" s="50">
        <f>+Hoja1!E113</f>
        <v>0</v>
      </c>
      <c r="E33" s="50">
        <f>+Hoja1!F113</f>
        <v>2471592260</v>
      </c>
    </row>
    <row r="34" spans="1:5">
      <c r="A34" s="17">
        <f>+Hoja1!A121</f>
        <v>500</v>
      </c>
      <c r="B34" s="51" t="s">
        <v>181</v>
      </c>
      <c r="C34" s="50">
        <f>+Hoja1!D121</f>
        <v>2679597084</v>
      </c>
      <c r="D34" s="50">
        <f>+Hoja1!E121</f>
        <v>0</v>
      </c>
      <c r="E34" s="50">
        <f>+Hoja1!F121</f>
        <v>2679597084</v>
      </c>
    </row>
    <row r="35" spans="1:5">
      <c r="A35" s="17">
        <f>+Hoja1!A126</f>
        <v>800</v>
      </c>
      <c r="B35" s="51" t="s">
        <v>179</v>
      </c>
      <c r="C35" s="50">
        <f>+Hoja1!D126</f>
        <v>200000000</v>
      </c>
      <c r="D35" s="50">
        <f>+Hoja1!E126</f>
        <v>0</v>
      </c>
      <c r="E35" s="50">
        <f>+Hoja1!F126</f>
        <v>200000000</v>
      </c>
    </row>
    <row r="36" spans="1:5">
      <c r="A36" s="17">
        <f>+Hoja1!A128</f>
        <v>900</v>
      </c>
      <c r="B36" s="51" t="s">
        <v>180</v>
      </c>
      <c r="C36" s="50">
        <f>+Hoja1!D128</f>
        <v>685000000</v>
      </c>
      <c r="D36" s="50">
        <f>+Hoja1!E128</f>
        <v>0</v>
      </c>
      <c r="E36" s="50">
        <f>+Hoja1!F128</f>
        <v>685000000</v>
      </c>
    </row>
    <row r="37" spans="1:5">
      <c r="C37" s="64">
        <f>SUM(C31:C36)</f>
        <v>55912548315</v>
      </c>
      <c r="D37" s="64">
        <f t="shared" ref="D37:E37" si="0">SUM(D31:D36)</f>
        <v>2931282134</v>
      </c>
      <c r="E37" s="64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opLeftCell="A24" zoomScale="40" zoomScaleNormal="40" workbookViewId="0">
      <selection activeCell="G141" sqref="G141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21" t="s">
        <v>239</v>
      </c>
      <c r="B1" s="121"/>
      <c r="C1" s="121"/>
      <c r="D1" s="121"/>
      <c r="E1" s="121"/>
      <c r="F1" s="121"/>
      <c r="G1" s="121"/>
      <c r="H1" s="121"/>
    </row>
    <row r="2" spans="1:8">
      <c r="A2" s="38" t="s">
        <v>236</v>
      </c>
      <c r="B2" s="39"/>
      <c r="C2" s="39"/>
      <c r="D2" s="39"/>
      <c r="E2" s="39"/>
      <c r="F2" s="39"/>
      <c r="G2" s="39"/>
      <c r="H2" s="39"/>
    </row>
    <row r="3" spans="1:8" ht="30">
      <c r="A3" s="40" t="s">
        <v>38</v>
      </c>
      <c r="B3" s="40" t="s">
        <v>39</v>
      </c>
      <c r="C3" s="72" t="s">
        <v>235</v>
      </c>
      <c r="D3" s="40" t="s">
        <v>41</v>
      </c>
      <c r="E3" s="40" t="s">
        <v>42</v>
      </c>
      <c r="F3" s="40" t="s">
        <v>43</v>
      </c>
      <c r="G3" s="63" t="s">
        <v>225</v>
      </c>
      <c r="H3" s="40" t="s">
        <v>45</v>
      </c>
    </row>
    <row r="4" spans="1:8" ht="51.75" customHeight="1">
      <c r="A4" s="110">
        <v>1</v>
      </c>
      <c r="B4" s="110" t="s">
        <v>185</v>
      </c>
      <c r="C4" s="113" t="s">
        <v>187</v>
      </c>
      <c r="D4" s="73" t="s">
        <v>240</v>
      </c>
      <c r="E4" s="53" t="s">
        <v>188</v>
      </c>
      <c r="F4" s="54">
        <v>2820912842</v>
      </c>
      <c r="G4" s="83">
        <v>9</v>
      </c>
      <c r="H4" s="59" t="s">
        <v>243</v>
      </c>
    </row>
    <row r="5" spans="1:8" ht="51.75" customHeight="1">
      <c r="A5" s="111"/>
      <c r="B5" s="111"/>
      <c r="C5" s="114"/>
      <c r="D5" s="84" t="s">
        <v>244</v>
      </c>
      <c r="E5" s="53" t="s">
        <v>188</v>
      </c>
      <c r="F5" s="54">
        <v>1178633341</v>
      </c>
      <c r="G5" s="83">
        <v>8</v>
      </c>
      <c r="H5" s="59" t="s">
        <v>243</v>
      </c>
    </row>
    <row r="6" spans="1:8" ht="51.75" customHeight="1">
      <c r="A6" s="112"/>
      <c r="B6" s="112"/>
      <c r="C6" s="115"/>
      <c r="D6" s="71" t="s">
        <v>234</v>
      </c>
      <c r="E6" s="53" t="s">
        <v>188</v>
      </c>
      <c r="F6" s="54">
        <v>891871363</v>
      </c>
      <c r="G6" s="83">
        <v>8</v>
      </c>
      <c r="H6" s="59" t="s">
        <v>243</v>
      </c>
    </row>
    <row r="8" spans="1:8">
      <c r="A8" s="38" t="s">
        <v>237</v>
      </c>
      <c r="B8" s="39"/>
      <c r="C8" s="39"/>
      <c r="D8" s="39"/>
      <c r="E8" s="39"/>
      <c r="F8" s="39"/>
    </row>
    <row r="9" spans="1:8">
      <c r="A9" s="39"/>
      <c r="B9" s="39"/>
      <c r="C9" s="86" t="s">
        <v>47</v>
      </c>
      <c r="D9" s="86"/>
      <c r="E9" s="86"/>
      <c r="F9" s="86"/>
    </row>
    <row r="10" spans="1:8">
      <c r="A10" s="40" t="s">
        <v>38</v>
      </c>
      <c r="B10" s="40" t="s">
        <v>39</v>
      </c>
      <c r="C10" s="40" t="s">
        <v>48</v>
      </c>
      <c r="D10" s="40" t="s">
        <v>49</v>
      </c>
      <c r="E10" s="40" t="s">
        <v>50</v>
      </c>
      <c r="F10" s="40" t="s">
        <v>51</v>
      </c>
    </row>
    <row r="11" spans="1:8" ht="30.75" customHeight="1">
      <c r="A11" s="116" t="s">
        <v>189</v>
      </c>
      <c r="B11" s="117"/>
      <c r="C11" s="117"/>
      <c r="D11" s="117"/>
      <c r="E11" s="117"/>
      <c r="F11" s="118"/>
    </row>
    <row r="12" spans="1:8">
      <c r="E12" s="50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8" t="s">
        <v>238</v>
      </c>
      <c r="B24" s="39"/>
      <c r="C24" s="39"/>
      <c r="D24" s="39"/>
      <c r="E24" s="39"/>
      <c r="F24" s="39"/>
      <c r="G24" s="39"/>
    </row>
    <row r="25" spans="1:7">
      <c r="A25" s="46" t="s">
        <v>63</v>
      </c>
      <c r="B25" s="46" t="s">
        <v>64</v>
      </c>
      <c r="C25" s="46" t="s">
        <v>39</v>
      </c>
      <c r="D25" s="47" t="s">
        <v>65</v>
      </c>
      <c r="E25" s="47" t="s">
        <v>66</v>
      </c>
      <c r="F25" s="47" t="s">
        <v>67</v>
      </c>
      <c r="G25" s="48" t="s">
        <v>72</v>
      </c>
    </row>
    <row r="26" spans="1:7" ht="15" customHeight="1">
      <c r="A26" s="110">
        <v>100</v>
      </c>
      <c r="B26" s="60">
        <v>100</v>
      </c>
      <c r="C26" s="44" t="s">
        <v>198</v>
      </c>
      <c r="D26" s="45">
        <f>SUM(D27:D31)</f>
        <v>41533352501</v>
      </c>
      <c r="E26" s="45">
        <f>SUM(E27:E31)</f>
        <v>3006259968</v>
      </c>
      <c r="F26" s="45">
        <f>SUM(F27:F31)</f>
        <v>38527092533</v>
      </c>
      <c r="G26" s="122" t="s">
        <v>243</v>
      </c>
    </row>
    <row r="27" spans="1:7">
      <c r="A27" s="111"/>
      <c r="B27" s="41">
        <v>110</v>
      </c>
      <c r="C27" s="42" t="s">
        <v>193</v>
      </c>
      <c r="D27" s="43">
        <v>27752756720</v>
      </c>
      <c r="E27" s="43">
        <v>2149427440</v>
      </c>
      <c r="F27" s="43">
        <f>+D27-E27</f>
        <v>25603329280</v>
      </c>
      <c r="G27" s="108"/>
    </row>
    <row r="28" spans="1:7">
      <c r="A28" s="111"/>
      <c r="B28" s="41">
        <v>120</v>
      </c>
      <c r="C28" s="42" t="s">
        <v>194</v>
      </c>
      <c r="D28" s="43">
        <v>1480541570</v>
      </c>
      <c r="E28" s="43">
        <v>77678998</v>
      </c>
      <c r="F28" s="43">
        <f t="shared" ref="F28:F31" si="0">+D28-E28</f>
        <v>1402862572</v>
      </c>
      <c r="G28" s="108"/>
    </row>
    <row r="29" spans="1:7">
      <c r="A29" s="111"/>
      <c r="B29" s="41">
        <v>130</v>
      </c>
      <c r="C29" s="42" t="s">
        <v>195</v>
      </c>
      <c r="D29" s="43">
        <v>5323296225</v>
      </c>
      <c r="E29" s="43">
        <v>325352149</v>
      </c>
      <c r="F29" s="43">
        <f t="shared" si="0"/>
        <v>4997944076</v>
      </c>
      <c r="G29" s="108"/>
    </row>
    <row r="30" spans="1:7">
      <c r="A30" s="111"/>
      <c r="B30" s="41">
        <v>140</v>
      </c>
      <c r="C30" s="42" t="s">
        <v>196</v>
      </c>
      <c r="D30" s="43">
        <v>5113140812</v>
      </c>
      <c r="E30" s="43">
        <v>333396754</v>
      </c>
      <c r="F30" s="43">
        <f t="shared" si="0"/>
        <v>4779744058</v>
      </c>
      <c r="G30" s="108"/>
    </row>
    <row r="31" spans="1:7">
      <c r="A31" s="111"/>
      <c r="B31" s="41">
        <v>190</v>
      </c>
      <c r="C31" s="42" t="s">
        <v>197</v>
      </c>
      <c r="D31" s="43">
        <v>1863617174</v>
      </c>
      <c r="E31" s="43">
        <v>120404627</v>
      </c>
      <c r="F31" s="43">
        <f t="shared" si="0"/>
        <v>1743212547</v>
      </c>
      <c r="G31" s="108"/>
    </row>
    <row r="32" spans="1:7">
      <c r="A32" s="110">
        <v>200</v>
      </c>
      <c r="B32" s="60">
        <v>200</v>
      </c>
      <c r="C32" s="44" t="s">
        <v>199</v>
      </c>
      <c r="D32" s="45">
        <f>SUM(D33:D40)</f>
        <v>8178076075</v>
      </c>
      <c r="E32" s="45">
        <f>SUM(E33:E40)</f>
        <v>1225606229</v>
      </c>
      <c r="F32" s="45">
        <f>SUM(F33:F40)</f>
        <v>6952469846</v>
      </c>
      <c r="G32" s="108"/>
    </row>
    <row r="33" spans="1:7">
      <c r="A33" s="111"/>
      <c r="B33" s="41">
        <v>210</v>
      </c>
      <c r="C33" s="42" t="s">
        <v>200</v>
      </c>
      <c r="D33" s="43">
        <v>404400000</v>
      </c>
      <c r="E33" s="43">
        <v>25135673</v>
      </c>
      <c r="F33" s="43">
        <f>+D33-E33</f>
        <v>379264327</v>
      </c>
      <c r="G33" s="108"/>
    </row>
    <row r="34" spans="1:7">
      <c r="A34" s="111"/>
      <c r="B34" s="41">
        <v>220</v>
      </c>
      <c r="C34" s="42" t="s">
        <v>242</v>
      </c>
      <c r="D34" s="43">
        <v>400000</v>
      </c>
      <c r="E34" s="43"/>
      <c r="F34" s="43">
        <f>+D34-E34</f>
        <v>400000</v>
      </c>
      <c r="G34" s="108"/>
    </row>
    <row r="35" spans="1:7">
      <c r="A35" s="111"/>
      <c r="B35" s="41">
        <v>230</v>
      </c>
      <c r="C35" s="42" t="s">
        <v>201</v>
      </c>
      <c r="D35" s="43">
        <v>1421781000</v>
      </c>
      <c r="E35" s="43">
        <v>179882102</v>
      </c>
      <c r="F35" s="43">
        <f t="shared" ref="F35:F47" si="1">+D35-E35</f>
        <v>1241898898</v>
      </c>
      <c r="G35" s="108"/>
    </row>
    <row r="36" spans="1:7">
      <c r="A36" s="111"/>
      <c r="B36" s="41">
        <v>240</v>
      </c>
      <c r="C36" s="61" t="s">
        <v>206</v>
      </c>
      <c r="D36" s="43">
        <v>2015941785</v>
      </c>
      <c r="E36" s="43">
        <v>247420954</v>
      </c>
      <c r="F36" s="43">
        <f t="shared" si="1"/>
        <v>1768520831</v>
      </c>
      <c r="G36" s="108"/>
    </row>
    <row r="37" spans="1:7">
      <c r="A37" s="111"/>
      <c r="B37" s="41">
        <v>250</v>
      </c>
      <c r="C37" s="42" t="s">
        <v>202</v>
      </c>
      <c r="D37" s="43">
        <v>34350000</v>
      </c>
      <c r="E37" s="43">
        <v>2850000</v>
      </c>
      <c r="F37" s="43">
        <f t="shared" si="1"/>
        <v>31500000</v>
      </c>
      <c r="G37" s="108"/>
    </row>
    <row r="38" spans="1:7">
      <c r="A38" s="111"/>
      <c r="B38" s="41">
        <v>260</v>
      </c>
      <c r="C38" s="42" t="s">
        <v>203</v>
      </c>
      <c r="D38" s="43">
        <v>3056645570</v>
      </c>
      <c r="E38" s="43">
        <v>408012500</v>
      </c>
      <c r="F38" s="43">
        <f t="shared" si="1"/>
        <v>2648633070</v>
      </c>
      <c r="G38" s="108"/>
    </row>
    <row r="39" spans="1:7">
      <c r="A39" s="111"/>
      <c r="B39" s="41">
        <v>280</v>
      </c>
      <c r="C39" s="42" t="s">
        <v>204</v>
      </c>
      <c r="D39" s="43">
        <v>564750000</v>
      </c>
      <c r="E39" s="43">
        <v>44805000</v>
      </c>
      <c r="F39" s="43">
        <f t="shared" si="1"/>
        <v>519945000</v>
      </c>
      <c r="G39" s="108"/>
    </row>
    <row r="40" spans="1:7">
      <c r="A40" s="111"/>
      <c r="B40" s="41">
        <v>290</v>
      </c>
      <c r="C40" s="42" t="s">
        <v>205</v>
      </c>
      <c r="D40" s="43">
        <v>679807720</v>
      </c>
      <c r="E40" s="43">
        <v>317500000</v>
      </c>
      <c r="F40" s="43">
        <f t="shared" si="1"/>
        <v>362307720</v>
      </c>
      <c r="G40" s="108"/>
    </row>
    <row r="41" spans="1:7">
      <c r="A41" s="110">
        <v>300</v>
      </c>
      <c r="B41" s="60">
        <v>300</v>
      </c>
      <c r="C41" s="44" t="s">
        <v>207</v>
      </c>
      <c r="D41" s="45">
        <f>SUM(D42:D48)</f>
        <v>2634022655</v>
      </c>
      <c r="E41" s="45">
        <f t="shared" ref="E41:F41" si="2">SUM(E42:E48)</f>
        <v>23125674</v>
      </c>
      <c r="F41" s="45">
        <f t="shared" si="2"/>
        <v>2610896981</v>
      </c>
      <c r="G41" s="108"/>
    </row>
    <row r="42" spans="1:7">
      <c r="A42" s="111"/>
      <c r="B42" s="41">
        <v>310</v>
      </c>
      <c r="C42" s="42" t="s">
        <v>208</v>
      </c>
      <c r="D42" s="43">
        <v>256075000</v>
      </c>
      <c r="E42" s="43">
        <v>3726400</v>
      </c>
      <c r="F42" s="43">
        <f t="shared" si="1"/>
        <v>252348600</v>
      </c>
      <c r="G42" s="108"/>
    </row>
    <row r="43" spans="1:7">
      <c r="A43" s="111"/>
      <c r="B43" s="41">
        <v>320</v>
      </c>
      <c r="C43" s="42" t="s">
        <v>209</v>
      </c>
      <c r="D43" s="43">
        <v>1000000</v>
      </c>
      <c r="E43" s="43">
        <v>0</v>
      </c>
      <c r="F43" s="43">
        <f t="shared" si="1"/>
        <v>1000000</v>
      </c>
      <c r="G43" s="108"/>
    </row>
    <row r="44" spans="1:7">
      <c r="A44" s="111"/>
      <c r="B44" s="41">
        <v>330</v>
      </c>
      <c r="C44" s="42" t="s">
        <v>210</v>
      </c>
      <c r="D44" s="43">
        <v>304925960</v>
      </c>
      <c r="E44" s="43">
        <v>1625000</v>
      </c>
      <c r="F44" s="43">
        <f t="shared" si="1"/>
        <v>303300960</v>
      </c>
      <c r="G44" s="108"/>
    </row>
    <row r="45" spans="1:7">
      <c r="A45" s="111"/>
      <c r="B45" s="41">
        <v>340</v>
      </c>
      <c r="C45" s="42" t="s">
        <v>211</v>
      </c>
      <c r="D45" s="43">
        <v>291252000</v>
      </c>
      <c r="E45" s="43">
        <v>16411140</v>
      </c>
      <c r="F45" s="43">
        <f t="shared" si="1"/>
        <v>274840860</v>
      </c>
      <c r="G45" s="108"/>
    </row>
    <row r="46" spans="1:7">
      <c r="A46" s="111"/>
      <c r="B46" s="41">
        <v>350</v>
      </c>
      <c r="C46" s="61" t="s">
        <v>214</v>
      </c>
      <c r="D46" s="43">
        <v>140278000</v>
      </c>
      <c r="E46" s="43">
        <v>273334</v>
      </c>
      <c r="F46" s="43">
        <f t="shared" si="1"/>
        <v>140004666</v>
      </c>
      <c r="G46" s="108"/>
    </row>
    <row r="47" spans="1:7">
      <c r="A47" s="111"/>
      <c r="B47" s="62">
        <v>360</v>
      </c>
      <c r="C47" s="61" t="s">
        <v>212</v>
      </c>
      <c r="D47" s="43">
        <v>1500000000</v>
      </c>
      <c r="E47" s="43">
        <v>0</v>
      </c>
      <c r="F47" s="43">
        <f t="shared" si="1"/>
        <v>1500000000</v>
      </c>
      <c r="G47" s="108"/>
    </row>
    <row r="48" spans="1:7">
      <c r="A48" s="111"/>
      <c r="B48" s="62">
        <v>390</v>
      </c>
      <c r="C48" s="61" t="s">
        <v>213</v>
      </c>
      <c r="D48" s="43">
        <v>140491695</v>
      </c>
      <c r="E48" s="43">
        <v>1089800</v>
      </c>
      <c r="F48" s="43">
        <f>+D48-E48</f>
        <v>139401895</v>
      </c>
      <c r="G48" s="108"/>
    </row>
    <row r="49" spans="1:7">
      <c r="A49" s="110">
        <v>500</v>
      </c>
      <c r="B49" s="60">
        <v>500</v>
      </c>
      <c r="C49" s="44" t="s">
        <v>215</v>
      </c>
      <c r="D49" s="45">
        <f>SUM(D50:D53)</f>
        <v>3105797084</v>
      </c>
      <c r="E49" s="45">
        <f t="shared" ref="E49:F49" si="3">SUM(E50:E53)</f>
        <v>78000000</v>
      </c>
      <c r="F49" s="45">
        <f t="shared" si="3"/>
        <v>3027797084</v>
      </c>
      <c r="G49" s="108"/>
    </row>
    <row r="50" spans="1:7">
      <c r="A50" s="111"/>
      <c r="B50" s="41">
        <v>520</v>
      </c>
      <c r="C50" s="42" t="s">
        <v>216</v>
      </c>
      <c r="D50" s="43">
        <v>0</v>
      </c>
      <c r="E50" s="43">
        <v>0</v>
      </c>
      <c r="F50" s="43">
        <f>+D50-E50</f>
        <v>0</v>
      </c>
      <c r="G50" s="108"/>
    </row>
    <row r="51" spans="1:7">
      <c r="A51" s="111"/>
      <c r="B51" s="41">
        <v>530</v>
      </c>
      <c r="C51" s="61" t="s">
        <v>217</v>
      </c>
      <c r="D51" s="43">
        <v>1533305034</v>
      </c>
      <c r="E51" s="43">
        <v>78000000</v>
      </c>
      <c r="F51" s="43">
        <f t="shared" ref="F51:F55" si="4">+D51-E51</f>
        <v>1455305034</v>
      </c>
      <c r="G51" s="108"/>
    </row>
    <row r="52" spans="1:7">
      <c r="A52" s="111"/>
      <c r="B52" s="41">
        <v>540</v>
      </c>
      <c r="C52" s="61" t="s">
        <v>218</v>
      </c>
      <c r="D52" s="43">
        <v>460000000</v>
      </c>
      <c r="E52" s="43">
        <v>0</v>
      </c>
      <c r="F52" s="43">
        <f t="shared" si="4"/>
        <v>460000000</v>
      </c>
      <c r="G52" s="108"/>
    </row>
    <row r="53" spans="1:7">
      <c r="A53" s="111"/>
      <c r="B53" s="41">
        <v>570</v>
      </c>
      <c r="C53" s="61" t="s">
        <v>219</v>
      </c>
      <c r="D53" s="43">
        <v>1112492050</v>
      </c>
      <c r="E53" s="43">
        <v>0</v>
      </c>
      <c r="F53" s="43">
        <f t="shared" si="4"/>
        <v>1112492050</v>
      </c>
      <c r="G53" s="108"/>
    </row>
    <row r="54" spans="1:7">
      <c r="A54" s="110">
        <v>800</v>
      </c>
      <c r="B54" s="60">
        <v>800</v>
      </c>
      <c r="C54" s="44" t="s">
        <v>220</v>
      </c>
      <c r="D54" s="45">
        <f>+D55</f>
        <v>200000000</v>
      </c>
      <c r="E54" s="45">
        <f>+E55</f>
        <v>0</v>
      </c>
      <c r="F54" s="45">
        <f>+F55</f>
        <v>200000000</v>
      </c>
      <c r="G54" s="108"/>
    </row>
    <row r="55" spans="1:7">
      <c r="A55" s="111"/>
      <c r="B55" s="41">
        <v>850</v>
      </c>
      <c r="C55" s="61" t="s">
        <v>221</v>
      </c>
      <c r="D55" s="43">
        <v>200000000</v>
      </c>
      <c r="E55" s="43">
        <v>0</v>
      </c>
      <c r="F55" s="43">
        <f t="shared" si="4"/>
        <v>200000000</v>
      </c>
      <c r="G55" s="108"/>
    </row>
    <row r="56" spans="1:7">
      <c r="A56" s="110">
        <v>900</v>
      </c>
      <c r="B56" s="60">
        <v>900</v>
      </c>
      <c r="C56" s="44" t="s">
        <v>222</v>
      </c>
      <c r="D56" s="45">
        <f>+D57+D58</f>
        <v>687500000</v>
      </c>
      <c r="E56" s="45">
        <f t="shared" ref="E56:F56" si="5">+E57+E58</f>
        <v>558425675</v>
      </c>
      <c r="F56" s="45">
        <f t="shared" si="5"/>
        <v>129074325</v>
      </c>
      <c r="G56" s="108"/>
    </row>
    <row r="57" spans="1:7">
      <c r="A57" s="111"/>
      <c r="B57" s="41">
        <v>910</v>
      </c>
      <c r="C57" s="61" t="s">
        <v>223</v>
      </c>
      <c r="D57" s="43">
        <v>677500000</v>
      </c>
      <c r="E57" s="43">
        <v>558425675</v>
      </c>
      <c r="F57" s="43">
        <f>+D57-E57</f>
        <v>119074325</v>
      </c>
      <c r="G57" s="108"/>
    </row>
    <row r="58" spans="1:7">
      <c r="A58" s="111"/>
      <c r="B58" s="41">
        <v>920</v>
      </c>
      <c r="C58" s="61" t="s">
        <v>224</v>
      </c>
      <c r="D58" s="43">
        <v>10000000</v>
      </c>
      <c r="E58" s="43">
        <v>0</v>
      </c>
      <c r="F58" s="43">
        <f>+D58-E58</f>
        <v>10000000</v>
      </c>
      <c r="G58" s="108"/>
    </row>
    <row r="59" spans="1:7">
      <c r="A59" s="40"/>
      <c r="B59" s="41"/>
      <c r="C59" s="44" t="s">
        <v>171</v>
      </c>
      <c r="D59" s="45">
        <f>+D56+D54+D49+D41+D32+D26</f>
        <v>56338748315</v>
      </c>
      <c r="E59" s="45">
        <f>+E56+E54+E49+E41+E32+E26</f>
        <v>4891417546</v>
      </c>
      <c r="F59" s="45">
        <f>+F56+F54+F49+F41+F32+F26</f>
        <v>51447330769</v>
      </c>
      <c r="G59" s="109"/>
    </row>
    <row r="61" spans="1:7" hidden="1">
      <c r="A61" s="12" t="s">
        <v>68</v>
      </c>
    </row>
    <row r="62" spans="1:7" ht="30" hidden="1">
      <c r="A62" s="11" t="s">
        <v>4</v>
      </c>
      <c r="B62" s="11" t="s">
        <v>69</v>
      </c>
      <c r="C62" s="11" t="s">
        <v>70</v>
      </c>
      <c r="D62" s="11" t="s">
        <v>71</v>
      </c>
      <c r="E62" s="70" t="s">
        <v>72</v>
      </c>
    </row>
    <row r="63" spans="1:7" hidden="1">
      <c r="A63" s="11"/>
      <c r="B63" s="11"/>
      <c r="C63" s="11"/>
      <c r="D63" s="11"/>
      <c r="E63" s="70"/>
    </row>
    <row r="64" spans="1:7" hidden="1">
      <c r="A64" s="11"/>
      <c r="B64" s="11"/>
      <c r="C64" s="11"/>
      <c r="D64" s="70"/>
      <c r="E64" s="70"/>
    </row>
    <row r="65" spans="1:5" hidden="1">
      <c r="A65" s="16"/>
      <c r="B65" s="16"/>
      <c r="C65" s="16"/>
      <c r="D65" s="17"/>
    </row>
    <row r="66" spans="1:5" hidden="1">
      <c r="A66" s="2" t="s">
        <v>73</v>
      </c>
    </row>
    <row r="67" spans="1:5" hidden="1">
      <c r="A67" s="12" t="s">
        <v>74</v>
      </c>
    </row>
    <row r="68" spans="1:5" ht="45" hidden="1">
      <c r="A68" s="11" t="s">
        <v>38</v>
      </c>
      <c r="B68" s="11" t="s">
        <v>75</v>
      </c>
      <c r="C68" s="11" t="s">
        <v>39</v>
      </c>
      <c r="D68" s="11" t="s">
        <v>76</v>
      </c>
      <c r="E68" s="11" t="s">
        <v>77</v>
      </c>
    </row>
    <row r="69" spans="1:5" hidden="1">
      <c r="A69" s="11"/>
      <c r="B69" s="11"/>
      <c r="C69" s="11"/>
      <c r="D69" s="11"/>
      <c r="E69" s="11"/>
    </row>
    <row r="70" spans="1:5" hidden="1">
      <c r="A70" s="11"/>
      <c r="B70" s="11"/>
      <c r="C70" s="11"/>
      <c r="D70" s="70"/>
      <c r="E70" s="11"/>
    </row>
    <row r="71" spans="1:5" hidden="1">
      <c r="A71" s="70"/>
      <c r="B71" s="70"/>
      <c r="C71" s="70"/>
      <c r="D71" s="70"/>
      <c r="E71" s="70"/>
    </row>
    <row r="72" spans="1:5" hidden="1">
      <c r="A72" s="70"/>
      <c r="B72" s="70"/>
      <c r="C72" s="70"/>
      <c r="D72" s="70"/>
      <c r="E72" s="70"/>
    </row>
    <row r="73" spans="1:5" hidden="1"/>
    <row r="74" spans="1:5" hidden="1">
      <c r="A74" s="12" t="s">
        <v>78</v>
      </c>
    </row>
    <row r="75" spans="1:5" ht="30" hidden="1">
      <c r="A75" s="11" t="s">
        <v>79</v>
      </c>
      <c r="B75" s="11" t="s">
        <v>80</v>
      </c>
      <c r="C75" s="11" t="s">
        <v>81</v>
      </c>
      <c r="D75" s="11" t="s">
        <v>72</v>
      </c>
      <c r="E75" s="70" t="s">
        <v>82</v>
      </c>
    </row>
    <row r="76" spans="1:5" hidden="1">
      <c r="A76" s="11"/>
      <c r="B76" s="11"/>
      <c r="C76" s="11"/>
      <c r="D76" s="11"/>
      <c r="E76" s="7"/>
    </row>
    <row r="77" spans="1:5" hidden="1">
      <c r="A77" s="11"/>
      <c r="B77" s="11"/>
      <c r="C77" s="11"/>
      <c r="D77" s="70"/>
      <c r="E77" s="7"/>
    </row>
    <row r="78" spans="1:5" hidden="1">
      <c r="A78" s="70"/>
      <c r="B78" s="70"/>
      <c r="C78" s="70"/>
      <c r="D78" s="70"/>
      <c r="E78" s="7"/>
    </row>
    <row r="79" spans="1:5" hidden="1">
      <c r="A79" s="70"/>
      <c r="B79" s="70"/>
      <c r="C79" s="70"/>
      <c r="D79" s="70"/>
      <c r="E79" s="7"/>
    </row>
    <row r="80" spans="1:5" hidden="1">
      <c r="A80" s="17"/>
      <c r="B80" s="17"/>
      <c r="C80" s="17"/>
      <c r="D80" s="17"/>
    </row>
    <row r="81" spans="1:5" hidden="1">
      <c r="A81" s="12" t="s">
        <v>83</v>
      </c>
    </row>
    <row r="82" spans="1:5" hidden="1">
      <c r="A82" s="26" t="s">
        <v>84</v>
      </c>
      <c r="B82" s="26" t="s">
        <v>85</v>
      </c>
      <c r="C82" s="26" t="s">
        <v>39</v>
      </c>
      <c r="D82" s="26" t="s">
        <v>86</v>
      </c>
      <c r="E82" s="26" t="s">
        <v>72</v>
      </c>
    </row>
    <row r="83" spans="1:5" hidden="1">
      <c r="A83" s="26"/>
      <c r="B83" s="26"/>
      <c r="C83" s="26"/>
      <c r="D83" s="26"/>
      <c r="E83" s="26"/>
    </row>
    <row r="84" spans="1:5" hidden="1">
      <c r="A84" s="26"/>
      <c r="B84" s="26"/>
      <c r="C84" s="26"/>
      <c r="D84" s="26"/>
      <c r="E84" s="36"/>
    </row>
    <row r="85" spans="1:5" hidden="1">
      <c r="A85" s="36"/>
      <c r="B85" s="36"/>
      <c r="C85" s="36"/>
      <c r="D85" s="36"/>
      <c r="E85" s="36"/>
    </row>
    <row r="86" spans="1:5" hidden="1">
      <c r="A86" s="37" t="s">
        <v>87</v>
      </c>
      <c r="B86" s="36"/>
      <c r="C86" s="36"/>
      <c r="D86" s="36"/>
      <c r="E86" s="36"/>
    </row>
    <row r="87" spans="1:5" hidden="1">
      <c r="A87" s="36"/>
      <c r="B87" s="36"/>
      <c r="C87" s="36"/>
      <c r="D87" s="36"/>
      <c r="E87" s="27"/>
    </row>
    <row r="88" spans="1:5" hidden="1">
      <c r="A88" s="13" t="s">
        <v>88</v>
      </c>
    </row>
    <row r="89" spans="1:5" hidden="1"/>
    <row r="90" spans="1:5" hidden="1">
      <c r="A90" s="3" t="s">
        <v>89</v>
      </c>
    </row>
    <row r="91" spans="1:5" hidden="1"/>
    <row r="92" spans="1:5" hidden="1">
      <c r="A92" s="3" t="s">
        <v>90</v>
      </c>
    </row>
    <row r="93" spans="1:5" hidden="1">
      <c r="A93" s="14" t="s">
        <v>91</v>
      </c>
      <c r="B93" s="7"/>
      <c r="C93" s="7"/>
    </row>
    <row r="94" spans="1:5" hidden="1">
      <c r="A94" s="14" t="s">
        <v>92</v>
      </c>
      <c r="B94" s="7" t="s">
        <v>39</v>
      </c>
      <c r="C94" s="15" t="s">
        <v>93</v>
      </c>
    </row>
    <row r="95" spans="1:5" ht="45" hidden="1">
      <c r="A95" s="35" t="s">
        <v>170</v>
      </c>
      <c r="B95" s="35" t="s">
        <v>169</v>
      </c>
      <c r="C95" s="7"/>
    </row>
    <row r="96" spans="1:5" ht="67.5" hidden="1">
      <c r="A96" s="35" t="s">
        <v>168</v>
      </c>
      <c r="B96" s="35" t="s">
        <v>167</v>
      </c>
      <c r="C96" s="7"/>
    </row>
    <row r="97" spans="1:3" ht="78.75" hidden="1">
      <c r="A97" s="35" t="s">
        <v>166</v>
      </c>
      <c r="B97" s="35" t="s">
        <v>165</v>
      </c>
      <c r="C97" s="7"/>
    </row>
    <row r="98" spans="1:3" hidden="1">
      <c r="A98" s="14"/>
      <c r="B98" s="7"/>
      <c r="C98" s="7"/>
    </row>
    <row r="99" spans="1:3" hidden="1">
      <c r="A99" s="14" t="s">
        <v>94</v>
      </c>
      <c r="B99" s="7"/>
      <c r="C99" s="7"/>
    </row>
    <row r="100" spans="1:3" hidden="1">
      <c r="A100" s="14" t="s">
        <v>92</v>
      </c>
      <c r="B100" s="7" t="s">
        <v>39</v>
      </c>
      <c r="C100" s="15" t="s">
        <v>93</v>
      </c>
    </row>
    <row r="101" spans="1:3" ht="45" hidden="1">
      <c r="A101" s="35" t="s">
        <v>164</v>
      </c>
      <c r="B101" s="35" t="s">
        <v>163</v>
      </c>
      <c r="C101" s="7"/>
    </row>
    <row r="102" spans="1:3" ht="45" hidden="1">
      <c r="A102" s="35" t="s">
        <v>162</v>
      </c>
      <c r="B102" s="35" t="s">
        <v>152</v>
      </c>
      <c r="C102" s="7"/>
    </row>
    <row r="103" spans="1:3" ht="45" hidden="1">
      <c r="A103" s="35" t="s">
        <v>161</v>
      </c>
      <c r="B103" s="35" t="s">
        <v>152</v>
      </c>
      <c r="C103" s="7"/>
    </row>
    <row r="104" spans="1:3" ht="45" hidden="1">
      <c r="A104" s="35" t="s">
        <v>160</v>
      </c>
      <c r="B104" s="35" t="s">
        <v>144</v>
      </c>
      <c r="C104" s="7"/>
    </row>
    <row r="105" spans="1:3" ht="22.5" hidden="1">
      <c r="A105" s="35" t="s">
        <v>159</v>
      </c>
      <c r="B105" s="35" t="s">
        <v>158</v>
      </c>
      <c r="C105" s="7"/>
    </row>
    <row r="106" spans="1:3" ht="45" hidden="1">
      <c r="A106" s="35" t="s">
        <v>157</v>
      </c>
      <c r="B106" s="35" t="s">
        <v>152</v>
      </c>
      <c r="C106" s="7"/>
    </row>
    <row r="107" spans="1:3" ht="45" hidden="1">
      <c r="A107" s="35" t="s">
        <v>156</v>
      </c>
      <c r="B107" s="35" t="s">
        <v>144</v>
      </c>
      <c r="C107" s="7"/>
    </row>
    <row r="108" spans="1:3" ht="33.75" hidden="1">
      <c r="A108" s="35" t="s">
        <v>155</v>
      </c>
      <c r="B108" s="35" t="s">
        <v>154</v>
      </c>
      <c r="C108" s="7"/>
    </row>
    <row r="109" spans="1:3" ht="22.5" hidden="1">
      <c r="A109" s="35" t="s">
        <v>153</v>
      </c>
      <c r="B109" s="35" t="s">
        <v>152</v>
      </c>
      <c r="C109" s="7"/>
    </row>
    <row r="110" spans="1:3" ht="22.5" hidden="1">
      <c r="A110" s="35" t="s">
        <v>151</v>
      </c>
      <c r="B110" s="35" t="s">
        <v>150</v>
      </c>
      <c r="C110" s="7"/>
    </row>
    <row r="111" spans="1:3" ht="22.5" hidden="1">
      <c r="A111" s="35" t="s">
        <v>149</v>
      </c>
      <c r="B111" s="35" t="s">
        <v>148</v>
      </c>
      <c r="C111" s="7"/>
    </row>
    <row r="112" spans="1:3" ht="22.5" hidden="1">
      <c r="A112" s="35" t="s">
        <v>147</v>
      </c>
      <c r="B112" s="35" t="s">
        <v>146</v>
      </c>
      <c r="C112" s="7"/>
    </row>
    <row r="113" spans="1:3" ht="22.5" hidden="1">
      <c r="A113" s="35" t="s">
        <v>145</v>
      </c>
      <c r="B113" s="35" t="s">
        <v>144</v>
      </c>
      <c r="C113" s="7"/>
    </row>
    <row r="114" spans="1:3" hidden="1">
      <c r="A114" s="34" t="s">
        <v>95</v>
      </c>
      <c r="B114" s="7"/>
      <c r="C114" s="7"/>
    </row>
    <row r="115" spans="1:3" hidden="1">
      <c r="A115" s="14" t="s">
        <v>92</v>
      </c>
      <c r="B115" s="7" t="s">
        <v>39</v>
      </c>
      <c r="C115" s="15" t="s">
        <v>93</v>
      </c>
    </row>
    <row r="116" spans="1:3" hidden="1">
      <c r="A116" s="14"/>
      <c r="B116" s="7"/>
      <c r="C116" s="7"/>
    </row>
    <row r="117" spans="1:3" hidden="1">
      <c r="A117" s="14" t="s">
        <v>96</v>
      </c>
      <c r="B117" s="7"/>
      <c r="C117" s="7"/>
    </row>
    <row r="118" spans="1:3" hidden="1">
      <c r="A118" s="14" t="s">
        <v>92</v>
      </c>
      <c r="B118" s="7" t="s">
        <v>39</v>
      </c>
      <c r="C118" s="15" t="s">
        <v>93</v>
      </c>
    </row>
    <row r="119" spans="1:3" ht="15" hidden="1" customHeight="1">
      <c r="A119" s="13"/>
    </row>
    <row r="120" spans="1:3" hidden="1">
      <c r="A120" s="3" t="s">
        <v>97</v>
      </c>
    </row>
    <row r="121" spans="1:3" hidden="1">
      <c r="A121" s="18" t="s">
        <v>4</v>
      </c>
      <c r="B121" s="70" t="s">
        <v>98</v>
      </c>
      <c r="C121" s="15" t="s">
        <v>99</v>
      </c>
    </row>
    <row r="122" spans="1:3" ht="56.25" hidden="1">
      <c r="A122" s="33" t="s">
        <v>143</v>
      </c>
      <c r="B122" s="32" t="s">
        <v>142</v>
      </c>
      <c r="C122" s="7"/>
    </row>
    <row r="123" spans="1:3" hidden="1">
      <c r="A123" s="14"/>
      <c r="B123" s="7"/>
      <c r="C123" s="7"/>
    </row>
    <row r="124" spans="1:3" hidden="1">
      <c r="A124" s="14"/>
      <c r="B124" s="7"/>
      <c r="C124" s="7"/>
    </row>
    <row r="125" spans="1:3" hidden="1">
      <c r="A125" s="14"/>
      <c r="B125" s="7"/>
      <c r="C125" s="7"/>
    </row>
    <row r="126" spans="1:3" hidden="1">
      <c r="A126" s="14"/>
      <c r="B126" s="7"/>
      <c r="C126" s="7"/>
    </row>
    <row r="127" spans="1:3" hidden="1">
      <c r="A127" s="13"/>
    </row>
    <row r="128" spans="1:3" hidden="1">
      <c r="A128" s="3" t="s">
        <v>100</v>
      </c>
    </row>
    <row r="129" spans="1:7">
      <c r="A129" s="97"/>
      <c r="B129" s="97"/>
      <c r="C129" s="97"/>
      <c r="D129" s="97"/>
      <c r="E129" s="97"/>
      <c r="F129" s="97"/>
    </row>
    <row r="130" spans="1:7">
      <c r="A130" s="97"/>
      <c r="B130" s="97"/>
      <c r="C130" s="97"/>
      <c r="D130" s="97"/>
      <c r="E130" s="97"/>
      <c r="F130" s="97"/>
      <c r="G130" s="50"/>
    </row>
    <row r="131" spans="1:7">
      <c r="A131" s="97"/>
      <c r="B131" s="97"/>
      <c r="C131" s="97"/>
      <c r="D131" s="97"/>
      <c r="E131" s="97"/>
      <c r="F131" s="97"/>
      <c r="G131" s="50"/>
    </row>
    <row r="132" spans="1:7">
      <c r="A132" s="97"/>
      <c r="B132" s="97"/>
      <c r="C132" s="97"/>
      <c r="D132" s="97"/>
      <c r="E132" s="97"/>
      <c r="F132" s="97"/>
    </row>
    <row r="133" spans="1:7">
      <c r="A133" s="97"/>
      <c r="B133" s="97"/>
      <c r="C133" s="97"/>
      <c r="D133" s="97"/>
      <c r="E133" s="97"/>
      <c r="F133" s="97"/>
    </row>
    <row r="134" spans="1:7">
      <c r="A134" s="97"/>
      <c r="B134" s="97"/>
      <c r="C134" s="97"/>
      <c r="D134" s="97"/>
      <c r="E134" s="97"/>
      <c r="F134" s="97"/>
    </row>
    <row r="135" spans="1:7">
      <c r="A135" s="97"/>
      <c r="B135" s="97"/>
      <c r="C135" s="97"/>
      <c r="D135" s="97"/>
      <c r="E135" s="97"/>
      <c r="F135" s="97"/>
    </row>
    <row r="136" spans="1:7">
      <c r="A136" s="97"/>
      <c r="B136" s="97"/>
      <c r="C136" s="97"/>
      <c r="D136" s="97"/>
      <c r="E136" s="97"/>
      <c r="F136" s="97"/>
    </row>
    <row r="137" spans="1:7">
      <c r="A137" s="97"/>
      <c r="B137" s="97"/>
      <c r="C137" s="97"/>
      <c r="D137" s="97"/>
      <c r="E137" s="97"/>
      <c r="F137" s="97"/>
    </row>
    <row r="178" spans="1:11" ht="21">
      <c r="A178" s="119" t="s">
        <v>184</v>
      </c>
      <c r="B178" s="119"/>
      <c r="C178" s="119"/>
      <c r="D178" s="119"/>
      <c r="E178" s="119"/>
      <c r="F178" s="119"/>
      <c r="G178" s="81"/>
      <c r="H178" s="81"/>
      <c r="I178" s="81"/>
      <c r="J178" s="81"/>
      <c r="K178" s="81"/>
    </row>
    <row r="179" spans="1:11" ht="15.75">
      <c r="A179" s="120" t="s">
        <v>245</v>
      </c>
      <c r="B179" s="120"/>
      <c r="C179" s="120"/>
      <c r="D179" s="120"/>
      <c r="E179" s="120"/>
      <c r="F179" s="120"/>
      <c r="G179" s="82"/>
      <c r="H179" s="82"/>
      <c r="I179" s="82"/>
      <c r="J179" s="82"/>
      <c r="K179" s="82"/>
    </row>
  </sheetData>
  <mergeCells count="16">
    <mergeCell ref="A178:F178"/>
    <mergeCell ref="A179:F179"/>
    <mergeCell ref="A1:H1"/>
    <mergeCell ref="A129:F137"/>
    <mergeCell ref="C9:F9"/>
    <mergeCell ref="A11:F11"/>
    <mergeCell ref="A26:A31"/>
    <mergeCell ref="G26:G59"/>
    <mergeCell ref="A32:A40"/>
    <mergeCell ref="A41:A48"/>
    <mergeCell ref="A49:A53"/>
    <mergeCell ref="A54:A55"/>
    <mergeCell ref="A56:A58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9"/>
  <sheetViews>
    <sheetView tabSelected="1" workbookViewId="0">
      <selection activeCell="H43" sqref="H43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4" t="s">
        <v>229</v>
      </c>
    </row>
    <row r="45" spans="1:4" ht="51">
      <c r="A45" s="75" t="s">
        <v>41</v>
      </c>
      <c r="B45" s="69" t="s">
        <v>43</v>
      </c>
      <c r="C45" s="69" t="s">
        <v>226</v>
      </c>
      <c r="D45" s="69" t="s">
        <v>230</v>
      </c>
    </row>
    <row r="46" spans="1:4">
      <c r="A46" s="55" t="s">
        <v>190</v>
      </c>
      <c r="B46" s="76">
        <f>+'Programas en Ejecución JUNIO 22'!$F$4</f>
        <v>2820912842</v>
      </c>
      <c r="C46" s="57">
        <f>+'Programas en Ejecución JUNIO 22'!$G$4</f>
        <v>9</v>
      </c>
      <c r="D46" s="67">
        <f>+B46/B49</f>
        <v>0.57670661223898712</v>
      </c>
    </row>
    <row r="47" spans="1:4">
      <c r="A47" s="55" t="s">
        <v>191</v>
      </c>
      <c r="B47" s="76">
        <f>+'Programas en Ejecución JUNIO 22'!$F$5</f>
        <v>1178633341</v>
      </c>
      <c r="C47" s="57">
        <f>+'Programas en Ejecución JUNIO 22'!$G$5</f>
        <v>8</v>
      </c>
      <c r="D47" s="67">
        <f>+B47/B49</f>
        <v>0.24095946214279701</v>
      </c>
    </row>
    <row r="48" spans="1:4">
      <c r="A48" s="55" t="s">
        <v>192</v>
      </c>
      <c r="B48" s="76">
        <f>+'Programas en Ejecución JUNIO 22'!$F$6</f>
        <v>891871363</v>
      </c>
      <c r="C48" s="57">
        <f>+'Programas en Ejecución JUNIO 22'!$G$6</f>
        <v>8</v>
      </c>
      <c r="D48" s="67">
        <f>+B48/B49</f>
        <v>0.18233392561821588</v>
      </c>
    </row>
    <row r="49" spans="1:2">
      <c r="A49" s="77" t="s">
        <v>241</v>
      </c>
      <c r="B49" s="80">
        <f>SUM(B46:B48)</f>
        <v>4891417546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0" zoomScale="70" zoomScaleNormal="70" workbookViewId="0">
      <selection activeCell="G28" sqref="G28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9" t="s">
        <v>184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.7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28" spans="1:5">
      <c r="A28" s="74" t="s">
        <v>183</v>
      </c>
      <c r="B28" s="74"/>
    </row>
    <row r="30" spans="1:5">
      <c r="A30" s="77" t="s">
        <v>172</v>
      </c>
      <c r="B30" s="77" t="s">
        <v>182</v>
      </c>
      <c r="C30" s="77" t="s">
        <v>173</v>
      </c>
      <c r="D30" s="77" t="s">
        <v>174</v>
      </c>
      <c r="E30" s="77" t="s">
        <v>175</v>
      </c>
    </row>
    <row r="31" spans="1:5">
      <c r="A31" s="17">
        <f>+[1]Hoja1!A99</f>
        <v>100</v>
      </c>
      <c r="B31" s="78" t="s">
        <v>177</v>
      </c>
      <c r="C31" s="50">
        <f>+'Programas en Ejecución JUNIO 22'!$D$26</f>
        <v>41533352501</v>
      </c>
      <c r="D31" s="50">
        <f>+'Programas en Ejecución JUNIO 22'!$E$26</f>
        <v>3006259968</v>
      </c>
      <c r="E31" s="50">
        <f>+C31-D31</f>
        <v>38527092533</v>
      </c>
    </row>
    <row r="32" spans="1:5">
      <c r="A32" s="17">
        <f>+[1]Hoja1!A105</f>
        <v>200</v>
      </c>
      <c r="B32" s="78" t="s">
        <v>176</v>
      </c>
      <c r="C32" s="50">
        <f>+'Programas en Ejecución JUNIO 22'!$D$32</f>
        <v>8178076075</v>
      </c>
      <c r="D32" s="50">
        <f>+'Programas en Ejecución JUNIO 22'!$E$32</f>
        <v>1225606229</v>
      </c>
      <c r="E32" s="50">
        <f t="shared" ref="E32:E36" si="0">+C32-D32</f>
        <v>6952469846</v>
      </c>
    </row>
    <row r="33" spans="1:5">
      <c r="A33" s="17">
        <f>+[1]Hoja1!A113</f>
        <v>300</v>
      </c>
      <c r="B33" s="78" t="s">
        <v>178</v>
      </c>
      <c r="C33" s="50">
        <f>+'Programas en Ejecución JUNIO 22'!$D$41</f>
        <v>2634022655</v>
      </c>
      <c r="D33" s="50">
        <f>+'Programas en Ejecución JUNIO 22'!E41</f>
        <v>23125674</v>
      </c>
      <c r="E33" s="50">
        <f t="shared" si="0"/>
        <v>2610896981</v>
      </c>
    </row>
    <row r="34" spans="1:5">
      <c r="A34" s="17">
        <f>+[1]Hoja1!A121</f>
        <v>500</v>
      </c>
      <c r="B34" s="78" t="s">
        <v>181</v>
      </c>
      <c r="C34" s="50">
        <f>+'Programas en Ejecución JUNIO 22'!$D$49</f>
        <v>3105797084</v>
      </c>
      <c r="D34" s="50">
        <f>+'Programas en Ejecución JUNIO 22'!E49</f>
        <v>78000000</v>
      </c>
      <c r="E34" s="50">
        <f t="shared" si="0"/>
        <v>3027797084</v>
      </c>
    </row>
    <row r="35" spans="1:5">
      <c r="A35" s="17">
        <f>+[1]Hoja1!A126</f>
        <v>800</v>
      </c>
      <c r="B35" s="78" t="s">
        <v>179</v>
      </c>
      <c r="C35" s="50">
        <f>+'Programas en Ejecución JUNIO 22'!$D$54</f>
        <v>200000000</v>
      </c>
      <c r="D35" s="50">
        <f>+'Programas en Ejecución JUNIO 22'!E54</f>
        <v>0</v>
      </c>
      <c r="E35" s="50">
        <f t="shared" si="0"/>
        <v>200000000</v>
      </c>
    </row>
    <row r="36" spans="1:5">
      <c r="A36" s="17">
        <f>+[1]Hoja1!A128</f>
        <v>900</v>
      </c>
      <c r="B36" s="78" t="s">
        <v>180</v>
      </c>
      <c r="C36" s="50">
        <f>+'Programas en Ejecución JUNIO 22'!$D$56</f>
        <v>687500000</v>
      </c>
      <c r="D36" s="50">
        <f>+'Programas en Ejecución JUNIO 22'!E56</f>
        <v>558425675</v>
      </c>
      <c r="E36" s="50">
        <f t="shared" si="0"/>
        <v>129074325</v>
      </c>
    </row>
    <row r="37" spans="1:5">
      <c r="C37" s="79">
        <f>SUM(C31:C36)</f>
        <v>56338748315</v>
      </c>
      <c r="D37" s="79">
        <f>SUM(D31:D36)</f>
        <v>4891417546</v>
      </c>
      <c r="E37" s="79">
        <f t="shared" ref="E37" si="1">SUM(E31:E36)</f>
        <v>51447330769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Ejecución JUNIO 22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2022-08-02T18:36:36Z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