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ctiva para el Portal\2023\Enero\"/>
    </mc:Choice>
  </mc:AlternateContent>
  <bookViews>
    <workbookView xWindow="0" yWindow="0" windowWidth="20490" windowHeight="715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ENERO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4" l="1"/>
  <c r="F54" i="4" l="1"/>
  <c r="E53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5" i="4"/>
  <c r="D53" i="4"/>
  <c r="C36" i="6" s="1"/>
  <c r="E36" i="6" s="1"/>
  <c r="F52" i="4"/>
  <c r="F51" i="4" s="1"/>
  <c r="E51" i="4"/>
  <c r="D35" i="6" s="1"/>
  <c r="D51" i="4"/>
  <c r="C35" i="6" s="1"/>
  <c r="F50" i="4"/>
  <c r="F49" i="4"/>
  <c r="E48" i="4"/>
  <c r="D34" i="6" s="1"/>
  <c r="D48" i="4"/>
  <c r="F47" i="4"/>
  <c r="F46" i="4"/>
  <c r="F45" i="4"/>
  <c r="F44" i="4"/>
  <c r="F43" i="4"/>
  <c r="F42" i="4"/>
  <c r="E41" i="4"/>
  <c r="D33" i="6" s="1"/>
  <c r="D41" i="4"/>
  <c r="C33" i="6" s="1"/>
  <c r="F40" i="4"/>
  <c r="F39" i="4"/>
  <c r="F38" i="4"/>
  <c r="F37" i="4"/>
  <c r="F36" i="4"/>
  <c r="F35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D26" i="4"/>
  <c r="C31" i="6" s="1"/>
  <c r="E35" i="6" l="1"/>
  <c r="E33" i="6"/>
  <c r="F53" i="4"/>
  <c r="D47" i="5"/>
  <c r="D48" i="5"/>
  <c r="F41" i="4"/>
  <c r="E31" i="6"/>
  <c r="D37" i="6"/>
  <c r="D56" i="4"/>
  <c r="C34" i="6"/>
  <c r="E34" i="6" s="1"/>
  <c r="E32" i="6"/>
  <c r="D46" i="5"/>
  <c r="F33" i="4"/>
  <c r="F26" i="4"/>
  <c r="F48" i="4"/>
  <c r="E56" i="4"/>
  <c r="C46" i="3"/>
  <c r="C47" i="3"/>
  <c r="C48" i="3"/>
  <c r="E37" i="6" l="1"/>
  <c r="C37" i="6"/>
  <c r="F56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<sst xmlns="http://schemas.openxmlformats.org/spreadsheetml/2006/main" count="487" uniqueCount="245">
  <si>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</si>
  <si>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</si>
  <si>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</si>
  <si>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</si>
  <si>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</si>
  <si>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</si>
  <si>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</si>
  <si>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</si>
  <si>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</si>
  <si>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</si>
  <si>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</si>
  <si>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</si>
  <si>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</si>
  <si>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</si>
  <si>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</si>
  <si>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</si>
  <si>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</si>
  <si>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</si>
  <si>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</si>
  <si>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</si>
  <si>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</si>
  <si>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</si>
  <si>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</si>
  <si>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</si>
  <si>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</si>
  <si>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</si>
  <si>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</si>
  <si>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</si>
  <si>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</si>
  <si>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</si>
  <si>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</si>
  <si>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</si>
  <si>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</si>
  <si>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</si>
  <si>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</si>
  <si>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</si>
  <si>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</si>
  <si>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</si>
  <si>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</si>
  <si>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</si>
  <si>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</si>
  <si>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</si>
  <si>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</si>
  <si>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</si>
  <si>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</si>
  <si>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</si>
  <si>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</si>
  <si>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</si>
  <si>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</si>
  <si>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</si>
  <si>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</si>
  <si>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</si>
  <si>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</si>
  <si>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</si>
  <si>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</si>
  <si>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</si>
  <si>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</si>
  <si>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</si>
  <si>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</si>
  <si>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</si>
  <si>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</si>
  <si>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</si>
  <si>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</si>
  <si>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</si>
  <si>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</si>
  <si>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</si>
  <si>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</si>
  <si>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</si>
  <si>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</si>
  <si>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</si>
  <si>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</si>
  <si>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</si>
  <si>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</si>
  <si>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</si>
  <si>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</si>
  <si>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</si>
  <si>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</si>
  <si>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</si>
  <si>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</si>
  <si>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</si>
  <si>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</si>
  <si>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</si>
  <si>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</si>
  <si>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</si>
  <si>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</si>
  <si>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</si>
  <si>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</si>
  <si>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</si>
  <si>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</si>
  <si>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</si>
  <si>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</si>
  <si>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</si>
  <si>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</si>
  <si>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</si>
  <si>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</si>
  <si>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</si>
  <si>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</si>
  <si>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</si>
  <si>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</si>
  <si>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</si>
  <si>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</si>
  <si>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</si>
  <si>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</si>
  <si>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</si>
  <si>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</si>
  <si>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</si>
  <si>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</si>
  <si>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</si>
  <si>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</si>
  <si>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</si>
  <si>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</si>
  <si>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</si>
  <si>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</si>
  <si>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</si>
  <si>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</si>
  <si>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</si>
  <si>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</si>
  <si>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</si>
  <si>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</si>
  <si>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</si>
  <si>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</si>
  <si>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</si>
  <si>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</si>
  <si>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</si>
  <si>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</si>
  <si>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</si>
  <si>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</si>
  <si>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</si>
  <si>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</si>
  <si>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</si>
  <si>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</si>
  <si>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</si>
  <si>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</si>
  <si>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</si>
  <si>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</si>
  <si>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</si>
  <si>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</si>
  <si>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</si>
  <si>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</si>
  <si>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</si>
  <si>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</si>
  <si>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</si>
  <si>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</si>
  <si>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</si>
  <si>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</si>
  <si>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</si>
  <si>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</si>
  <si>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</si>
  <si>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</si>
  <si>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</si>
  <si>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</si>
  <si>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</si>
  <si>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</si>
  <si>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</si>
  <si>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</si>
  <si>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</si>
  <si>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</si>
  <si>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</si>
  <si>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</si>
  <si>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</si>
  <si>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</si>
  <si>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</si>
  <si>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</si>
  <si>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</si>
  <si>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</si>
  <si>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</si>
  <si>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</si>
  <si>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</si>
  <si>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</si>
  <si>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</si>
  <si>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</si>
  <si>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</si>
  <si>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</si>
  <si>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</si>
  <si>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</si>
  <si>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</si>
  <si>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</si>
  <si>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</si>
  <si>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</si>
  <si>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</si>
  <si>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</si>
  <si>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</si>
  <si>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</si>
  <si>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</si>
  <si>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</si>
  <si>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</si>
  <si>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</si>
  <si>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</si>
  <si>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</si>
  <si>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</si>
  <si>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</si>
  <si>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</si>
  <si>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</si>
  <si>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</si>
  <si>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</si>
  <si>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</si>
  <si>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</si>
  <si>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</si>
  <si>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</si>
  <si>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</si>
  <si>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</si>
  <si>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</si>
  <si>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</si>
  <si>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</si>
  <si>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</si>
  <si>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</si>
  <si>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</si>
  <si>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</si>
  <si>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</si>
  <si>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</si>
  <si>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</si>
  <si>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</si>
  <si>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</si>
  <si>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</si>
  <si>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</si>
  <si>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</si>
  <si>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</si>
  <si>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</si>
  <si>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</si>
  <si>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</si>
  <si>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</si>
  <si>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</si>
  <si>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</si>
  <si>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</si>
  <si>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</si>
  <si>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</si>
  <si>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</si>
  <si>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</si>
  <si>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</si>
  <si>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</si>
  <si>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</si>
  <si>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</si>
  <si>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</si>
  <si>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</si>
  <si>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</si>
  <si>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</si>
  <si>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</si>
  <si>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</si>
  <si>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</si>
  <si>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</si>
  <si>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</si>
  <si>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</si>
  <si>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</si>
  <si>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 xml:space="preserve">  2.979 instrumentos de Gestión Ambiental</t>
  </si>
  <si>
    <t>EJECUCIÓN PRESUPUESTARIA DE GASTOS (ENERO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</si>
</sst>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70-43C5-9571-36620D75D0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85200"/>
        <c:axId val="305753008"/>
      </c:barChart>
      <c:catAx>
        <c:axId val="23098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5753008"/>
        <c:crosses val="autoZero"/>
        <c:auto val="1"/>
        <c:lblAlgn val="ctr"/>
        <c:lblOffset val="100"/>
        <c:noMultiLvlLbl val="0"/>
      </c:catAx>
      <c:valAx>
        <c:axId val="305753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98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2251223278</c:v>
                </c:pt>
                <c:pt idx="1">
                  <c:v>221333111</c:v>
                </c:pt>
                <c:pt idx="2">
                  <c:v>478562711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48372120314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2951119100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45421001214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20336"/>
        <c:axId val="230712608"/>
      </c:barChart>
      <c:catAx>
        <c:axId val="23102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712608"/>
        <c:crosses val="autoZero"/>
        <c:auto val="1"/>
        <c:lblAlgn val="ctr"/>
        <c:lblOffset val="100"/>
        <c:noMultiLvlLbl val="0"/>
      </c:catAx>
      <c:valAx>
        <c:axId val="2307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02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2251223278</c:v>
                </c:pt>
                <c:pt idx="1">
                  <c:v>221333111</c:v>
                </c:pt>
                <c:pt idx="2">
                  <c:v>478562711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48372120314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2951119100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45421001214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02888"/>
        <c:axId val="306102496"/>
      </c:barChart>
      <c:catAx>
        <c:axId val="306102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102496"/>
        <c:crosses val="autoZero"/>
        <c:auto val="1"/>
        <c:lblAlgn val="ctr"/>
        <c:lblOffset val="100"/>
        <c:noMultiLvlLbl val="0"/>
      </c:catAx>
      <c:valAx>
        <c:axId val="306102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102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4</xdr:col>
      <xdr:colOff>1700893</xdr:colOff>
      <xdr:row>167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5</xdr:col>
      <xdr:colOff>1673677</xdr:colOff>
      <xdr:row>204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1" t="s">
        <v>0</v>
      </c>
      <c r="B3" s="81"/>
      <c r="C3" s="81"/>
      <c r="D3" s="81"/>
      <c r="E3" s="81"/>
      <c r="F3" s="81"/>
      <c r="G3" s="81"/>
      <c r="H3" s="81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3" t="s">
        <v>102</v>
      </c>
      <c r="B9" s="84"/>
      <c r="C9" s="84"/>
      <c r="D9" s="84"/>
      <c r="E9" s="84"/>
      <c r="F9" s="84"/>
      <c r="G9" s="84"/>
      <c r="H9" s="85"/>
    </row>
    <row r="10" spans="1:8">
      <c r="A10" s="86"/>
      <c r="B10" s="87"/>
      <c r="C10" s="87"/>
      <c r="D10" s="87"/>
      <c r="E10" s="87"/>
      <c r="F10" s="87"/>
      <c r="G10" s="87"/>
      <c r="H10" s="88"/>
    </row>
    <row r="11" spans="1:8">
      <c r="A11" s="86"/>
      <c r="B11" s="87"/>
      <c r="C11" s="87"/>
      <c r="D11" s="87"/>
      <c r="E11" s="87"/>
      <c r="F11" s="87"/>
      <c r="G11" s="87"/>
      <c r="H11" s="88"/>
    </row>
    <row r="12" spans="1:8">
      <c r="A12" s="86"/>
      <c r="B12" s="87"/>
      <c r="C12" s="87"/>
      <c r="D12" s="87"/>
      <c r="E12" s="87"/>
      <c r="F12" s="87"/>
      <c r="G12" s="87"/>
      <c r="H12" s="88"/>
    </row>
    <row r="13" spans="1:8">
      <c r="A13" s="86"/>
      <c r="B13" s="87"/>
      <c r="C13" s="87"/>
      <c r="D13" s="87"/>
      <c r="E13" s="87"/>
      <c r="F13" s="87"/>
      <c r="G13" s="87"/>
      <c r="H13" s="88"/>
    </row>
    <row r="14" spans="1:8">
      <c r="A14" s="89"/>
      <c r="B14" s="90"/>
      <c r="C14" s="90"/>
      <c r="D14" s="90"/>
      <c r="E14" s="90"/>
      <c r="F14" s="90"/>
      <c r="G14" s="90"/>
      <c r="H14" s="91"/>
    </row>
    <row r="16" spans="1:8">
      <c r="A16" s="1" t="s">
        <v>3</v>
      </c>
    </row>
    <row r="17" spans="1:8">
      <c r="A17" s="92" t="s">
        <v>103</v>
      </c>
      <c r="B17" s="84"/>
      <c r="C17" s="84"/>
      <c r="D17" s="84"/>
      <c r="E17" s="84"/>
      <c r="F17" s="84"/>
      <c r="G17" s="84"/>
      <c r="H17" s="85"/>
    </row>
    <row r="18" spans="1:8">
      <c r="A18" s="86"/>
      <c r="B18" s="87"/>
      <c r="C18" s="87"/>
      <c r="D18" s="87"/>
      <c r="E18" s="87"/>
      <c r="F18" s="87"/>
      <c r="G18" s="87"/>
      <c r="H18" s="88"/>
    </row>
    <row r="19" spans="1:8">
      <c r="A19" s="86"/>
      <c r="B19" s="87"/>
      <c r="C19" s="87"/>
      <c r="D19" s="87"/>
      <c r="E19" s="87"/>
      <c r="F19" s="87"/>
      <c r="G19" s="87"/>
      <c r="H19" s="88"/>
    </row>
    <row r="20" spans="1:8">
      <c r="A20" s="86"/>
      <c r="B20" s="87"/>
      <c r="C20" s="87"/>
      <c r="D20" s="87"/>
      <c r="E20" s="87"/>
      <c r="F20" s="87"/>
      <c r="G20" s="87"/>
      <c r="H20" s="88"/>
    </row>
    <row r="21" spans="1:8">
      <c r="A21" s="86"/>
      <c r="B21" s="87"/>
      <c r="C21" s="87"/>
      <c r="D21" s="87"/>
      <c r="E21" s="87"/>
      <c r="F21" s="87"/>
      <c r="G21" s="87"/>
      <c r="H21" s="88"/>
    </row>
    <row r="22" spans="1:8" ht="6" customHeight="1">
      <c r="A22" s="89"/>
      <c r="B22" s="90"/>
      <c r="C22" s="90"/>
      <c r="D22" s="90"/>
      <c r="E22" s="90"/>
      <c r="F22" s="90"/>
      <c r="G22" s="90"/>
      <c r="H22" s="91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4" t="s">
        <v>141</v>
      </c>
      <c r="B41" s="95"/>
      <c r="C41" s="95"/>
      <c r="D41" s="95"/>
      <c r="E41" s="95"/>
      <c r="F41" s="96"/>
    </row>
    <row r="42" spans="1:6" hidden="1">
      <c r="A42" s="97"/>
      <c r="B42" s="98"/>
      <c r="C42" s="98"/>
      <c r="D42" s="98"/>
      <c r="E42" s="98"/>
      <c r="F42" s="99"/>
    </row>
    <row r="43" spans="1:6" ht="63" hidden="1" customHeight="1" thickBot="1">
      <c r="A43" s="100"/>
      <c r="B43" s="101"/>
      <c r="C43" s="101"/>
      <c r="D43" s="101"/>
      <c r="E43" s="101"/>
      <c r="F43" s="102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6" t="s">
        <v>185</v>
      </c>
      <c r="C77" s="109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7"/>
      <c r="C78" s="110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8"/>
      <c r="C79" s="111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2" t="s">
        <v>47</v>
      </c>
      <c r="D82" s="82"/>
      <c r="E82" s="82"/>
      <c r="F82" s="82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2" t="s">
        <v>189</v>
      </c>
      <c r="B84" s="113"/>
      <c r="C84" s="113"/>
      <c r="D84" s="113"/>
      <c r="E84" s="113"/>
      <c r="F84" s="114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6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3" t="s">
        <v>232</v>
      </c>
    </row>
    <row r="100" spans="1:7">
      <c r="A100" s="107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4"/>
    </row>
    <row r="101" spans="1:7">
      <c r="A101" s="107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4"/>
    </row>
    <row r="102" spans="1:7">
      <c r="A102" s="107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4"/>
    </row>
    <row r="103" spans="1:7">
      <c r="A103" s="107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4"/>
    </row>
    <row r="104" spans="1:7">
      <c r="A104" s="107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4"/>
    </row>
    <row r="105" spans="1:7">
      <c r="A105" s="106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4"/>
    </row>
    <row r="106" spans="1:7">
      <c r="A106" s="107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4"/>
    </row>
    <row r="107" spans="1:7">
      <c r="A107" s="107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4"/>
    </row>
    <row r="108" spans="1:7">
      <c r="A108" s="107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4"/>
    </row>
    <row r="109" spans="1:7">
      <c r="A109" s="107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4"/>
    </row>
    <row r="110" spans="1:7">
      <c r="A110" s="107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4"/>
    </row>
    <row r="111" spans="1:7">
      <c r="A111" s="107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4"/>
    </row>
    <row r="112" spans="1:7">
      <c r="A112" s="107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4"/>
    </row>
    <row r="113" spans="1:7">
      <c r="A113" s="106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4"/>
    </row>
    <row r="114" spans="1:7">
      <c r="A114" s="107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4"/>
    </row>
    <row r="115" spans="1:7">
      <c r="A115" s="107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4"/>
    </row>
    <row r="116" spans="1:7">
      <c r="A116" s="107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4"/>
    </row>
    <row r="117" spans="1:7">
      <c r="A117" s="107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4"/>
    </row>
    <row r="118" spans="1:7">
      <c r="A118" s="107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4"/>
    </row>
    <row r="119" spans="1:7">
      <c r="A119" s="107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4"/>
    </row>
    <row r="120" spans="1:7">
      <c r="A120" s="107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4"/>
    </row>
    <row r="121" spans="1:7">
      <c r="A121" s="106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4"/>
    </row>
    <row r="122" spans="1:7">
      <c r="A122" s="107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4"/>
    </row>
    <row r="123" spans="1:7">
      <c r="A123" s="107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4"/>
    </row>
    <row r="124" spans="1:7">
      <c r="A124" s="107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4"/>
    </row>
    <row r="125" spans="1:7">
      <c r="A125" s="107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4"/>
    </row>
    <row r="126" spans="1:7">
      <c r="A126" s="106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4"/>
    </row>
    <row r="127" spans="1:7">
      <c r="A127" s="107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4"/>
    </row>
    <row r="128" spans="1:7">
      <c r="A128" s="106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4"/>
    </row>
    <row r="129" spans="1:7">
      <c r="A129" s="107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4"/>
    </row>
    <row r="130" spans="1:7">
      <c r="A130" s="107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4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5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3"/>
      <c r="B201" s="93"/>
      <c r="C201" s="93"/>
      <c r="D201" s="93"/>
      <c r="E201" s="93"/>
      <c r="F201" s="93"/>
    </row>
    <row r="202" spans="1:7">
      <c r="A202" s="93"/>
      <c r="B202" s="93"/>
      <c r="C202" s="93"/>
      <c r="D202" s="93"/>
      <c r="E202" s="93"/>
      <c r="F202" s="93"/>
      <c r="G202" s="49"/>
    </row>
    <row r="203" spans="1:7">
      <c r="A203" s="93"/>
      <c r="B203" s="93"/>
      <c r="C203" s="93"/>
      <c r="D203" s="93"/>
      <c r="E203" s="93"/>
      <c r="F203" s="93"/>
      <c r="G203" s="49"/>
    </row>
    <row r="204" spans="1:7">
      <c r="A204" s="93"/>
      <c r="B204" s="93"/>
      <c r="C204" s="93"/>
      <c r="D204" s="93"/>
      <c r="E204" s="93"/>
      <c r="F204" s="93"/>
    </row>
    <row r="205" spans="1:7">
      <c r="A205" s="93"/>
      <c r="B205" s="93"/>
      <c r="C205" s="93"/>
      <c r="D205" s="93"/>
      <c r="E205" s="93"/>
      <c r="F205" s="93"/>
    </row>
    <row r="206" spans="1:7">
      <c r="A206" s="93"/>
      <c r="B206" s="93"/>
      <c r="C206" s="93"/>
      <c r="D206" s="93"/>
      <c r="E206" s="93"/>
      <c r="F206" s="93"/>
    </row>
    <row r="207" spans="1:7">
      <c r="A207" s="93"/>
      <c r="B207" s="93"/>
      <c r="C207" s="93"/>
      <c r="D207" s="93"/>
      <c r="E207" s="93"/>
      <c r="F207" s="93"/>
    </row>
    <row r="208" spans="1:7">
      <c r="A208" s="93"/>
      <c r="B208" s="93"/>
      <c r="C208" s="93"/>
      <c r="D208" s="93"/>
      <c r="E208" s="93"/>
      <c r="F208" s="93"/>
    </row>
    <row r="209" spans="1:6">
      <c r="A209" s="93"/>
      <c r="B209" s="93"/>
      <c r="C209" s="93"/>
      <c r="D209" s="93"/>
      <c r="E209" s="93"/>
      <c r="F209" s="93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zoomScale="70" zoomScaleNormal="70" workbookViewId="0">
      <selection activeCell="A177" sqref="A177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7" t="s">
        <v>239</v>
      </c>
      <c r="B1" s="117"/>
      <c r="C1" s="117"/>
      <c r="D1" s="117"/>
      <c r="E1" s="117"/>
      <c r="F1" s="117"/>
      <c r="G1" s="117"/>
      <c r="H1" s="117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6">
        <v>1</v>
      </c>
      <c r="B4" s="106" t="s">
        <v>185</v>
      </c>
      <c r="C4" s="109" t="s">
        <v>187</v>
      </c>
      <c r="D4" s="69" t="s">
        <v>240</v>
      </c>
      <c r="E4" s="52" t="s">
        <v>188</v>
      </c>
      <c r="F4" s="79">
        <v>2251223278</v>
      </c>
      <c r="G4" s="62">
        <v>6</v>
      </c>
      <c r="H4" s="56" t="s">
        <v>232</v>
      </c>
    </row>
    <row r="5" spans="1:8" ht="51.75" customHeight="1">
      <c r="A5" s="107"/>
      <c r="B5" s="107"/>
      <c r="C5" s="110"/>
      <c r="D5" s="80" t="s">
        <v>243</v>
      </c>
      <c r="E5" s="52" t="s">
        <v>188</v>
      </c>
      <c r="F5" s="79">
        <v>221333111</v>
      </c>
      <c r="G5" s="62">
        <v>1</v>
      </c>
      <c r="H5" s="56" t="s">
        <v>232</v>
      </c>
    </row>
    <row r="6" spans="1:8" ht="51.75" customHeight="1">
      <c r="A6" s="108"/>
      <c r="B6" s="108"/>
      <c r="C6" s="111"/>
      <c r="D6" s="67" t="s">
        <v>234</v>
      </c>
      <c r="E6" s="52" t="s">
        <v>188</v>
      </c>
      <c r="F6" s="79">
        <v>478562711</v>
      </c>
      <c r="G6" s="62">
        <v>4</v>
      </c>
      <c r="H6" s="56" t="s">
        <v>232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2" t="s">
        <v>47</v>
      </c>
      <c r="D9" s="82"/>
      <c r="E9" s="82"/>
      <c r="F9" s="82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2" t="s">
        <v>189</v>
      </c>
      <c r="B11" s="113"/>
      <c r="C11" s="113"/>
      <c r="D11" s="113"/>
      <c r="E11" s="113"/>
      <c r="F11" s="114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6">
        <v>100</v>
      </c>
      <c r="B26" s="57">
        <v>100</v>
      </c>
      <c r="C26" s="43" t="s">
        <v>198</v>
      </c>
      <c r="D26" s="44">
        <f>SUM(D27:D32)</f>
        <v>48372120314</v>
      </c>
      <c r="E26" s="44">
        <f>SUM(E27:E32)</f>
        <v>2951119100</v>
      </c>
      <c r="F26" s="44">
        <f>SUM(F27:F32)</f>
        <v>45421001214</v>
      </c>
      <c r="G26" s="118" t="s">
        <v>232</v>
      </c>
    </row>
    <row r="27" spans="1:7">
      <c r="A27" s="107"/>
      <c r="B27" s="40">
        <v>110</v>
      </c>
      <c r="C27" s="41" t="s">
        <v>193</v>
      </c>
      <c r="D27" s="42">
        <v>28293704465</v>
      </c>
      <c r="E27" s="42">
        <v>2138188805</v>
      </c>
      <c r="F27" s="42">
        <f>+D27-E27</f>
        <v>26155515660</v>
      </c>
      <c r="G27" s="104"/>
    </row>
    <row r="28" spans="1:7">
      <c r="A28" s="107"/>
      <c r="B28" s="40">
        <v>120</v>
      </c>
      <c r="C28" s="41" t="s">
        <v>194</v>
      </c>
      <c r="D28" s="42">
        <v>1916546000</v>
      </c>
      <c r="E28" s="42">
        <v>0</v>
      </c>
      <c r="F28" s="42">
        <f t="shared" ref="F28:F32" si="0">+D28-E28</f>
        <v>1916546000</v>
      </c>
      <c r="G28" s="104"/>
    </row>
    <row r="29" spans="1:7">
      <c r="A29" s="107"/>
      <c r="B29" s="40">
        <v>130</v>
      </c>
      <c r="C29" s="41" t="s">
        <v>195</v>
      </c>
      <c r="D29" s="42">
        <v>4659565350</v>
      </c>
      <c r="E29" s="42">
        <v>331749174</v>
      </c>
      <c r="F29" s="42">
        <f t="shared" si="0"/>
        <v>4327816176</v>
      </c>
      <c r="G29" s="104"/>
    </row>
    <row r="30" spans="1:7">
      <c r="A30" s="107"/>
      <c r="B30" s="40">
        <v>140</v>
      </c>
      <c r="C30" s="41" t="s">
        <v>196</v>
      </c>
      <c r="D30" s="42">
        <v>6406867257</v>
      </c>
      <c r="E30" s="42">
        <v>361399748</v>
      </c>
      <c r="F30" s="42">
        <f t="shared" si="0"/>
        <v>6045467509</v>
      </c>
      <c r="G30" s="104"/>
    </row>
    <row r="31" spans="1:7">
      <c r="A31" s="107"/>
      <c r="B31" s="40">
        <v>180</v>
      </c>
      <c r="C31" s="41" t="s">
        <v>242</v>
      </c>
      <c r="D31" s="42">
        <v>5231820068</v>
      </c>
      <c r="E31" s="42">
        <v>0</v>
      </c>
      <c r="F31" s="42">
        <f t="shared" si="0"/>
        <v>5231820068</v>
      </c>
      <c r="G31" s="104"/>
    </row>
    <row r="32" spans="1:7">
      <c r="A32" s="107"/>
      <c r="B32" s="40">
        <v>190</v>
      </c>
      <c r="C32" s="41" t="s">
        <v>197</v>
      </c>
      <c r="D32" s="42">
        <v>1863617174</v>
      </c>
      <c r="E32" s="42">
        <v>119781373</v>
      </c>
      <c r="F32" s="42">
        <f t="shared" si="0"/>
        <v>1743835801</v>
      </c>
      <c r="G32" s="104"/>
    </row>
    <row r="33" spans="1:7">
      <c r="A33" s="106">
        <v>200</v>
      </c>
      <c r="B33" s="57">
        <v>200</v>
      </c>
      <c r="C33" s="43" t="s">
        <v>199</v>
      </c>
      <c r="D33" s="44">
        <f>SUM(D34:D40)</f>
        <v>21421318297</v>
      </c>
      <c r="E33" s="44">
        <f>SUM(E34:E40)</f>
        <v>0</v>
      </c>
      <c r="F33" s="44">
        <f>SUM(F34:F40)</f>
        <v>21421318297</v>
      </c>
      <c r="G33" s="104"/>
    </row>
    <row r="34" spans="1:7">
      <c r="A34" s="107"/>
      <c r="B34" s="40">
        <v>210</v>
      </c>
      <c r="C34" s="41" t="s">
        <v>200</v>
      </c>
      <c r="D34" s="42">
        <v>404400000</v>
      </c>
      <c r="E34" s="42">
        <v>0</v>
      </c>
      <c r="F34" s="42">
        <f>+D34-E34</f>
        <v>404400000</v>
      </c>
      <c r="G34" s="104"/>
    </row>
    <row r="35" spans="1:7">
      <c r="A35" s="107"/>
      <c r="B35" s="40">
        <v>230</v>
      </c>
      <c r="C35" s="41" t="s">
        <v>201</v>
      </c>
      <c r="D35" s="42">
        <v>1801781000</v>
      </c>
      <c r="E35" s="42">
        <v>0</v>
      </c>
      <c r="F35" s="42">
        <f t="shared" ref="F35:F46" si="1">+D35-E35</f>
        <v>1801781000</v>
      </c>
      <c r="G35" s="104"/>
    </row>
    <row r="36" spans="1:7">
      <c r="A36" s="107"/>
      <c r="B36" s="40">
        <v>240</v>
      </c>
      <c r="C36" s="41" t="s">
        <v>206</v>
      </c>
      <c r="D36" s="42">
        <v>2232504874</v>
      </c>
      <c r="E36" s="42">
        <v>0</v>
      </c>
      <c r="F36" s="42">
        <f t="shared" si="1"/>
        <v>2232504874</v>
      </c>
      <c r="G36" s="104"/>
    </row>
    <row r="37" spans="1:7">
      <c r="A37" s="107"/>
      <c r="B37" s="40">
        <v>250</v>
      </c>
      <c r="C37" s="41" t="s">
        <v>202</v>
      </c>
      <c r="D37" s="42">
        <v>34200000</v>
      </c>
      <c r="E37" s="42">
        <v>0</v>
      </c>
      <c r="F37" s="42">
        <f t="shared" si="1"/>
        <v>34200000</v>
      </c>
      <c r="G37" s="104"/>
    </row>
    <row r="38" spans="1:7">
      <c r="A38" s="107"/>
      <c r="B38" s="40">
        <v>260</v>
      </c>
      <c r="C38" s="41" t="s">
        <v>203</v>
      </c>
      <c r="D38" s="42">
        <v>16028404703</v>
      </c>
      <c r="E38" s="42">
        <v>0</v>
      </c>
      <c r="F38" s="42">
        <f t="shared" si="1"/>
        <v>16028404703</v>
      </c>
      <c r="G38" s="104"/>
    </row>
    <row r="39" spans="1:7">
      <c r="A39" s="107"/>
      <c r="B39" s="40">
        <v>280</v>
      </c>
      <c r="C39" s="41" t="s">
        <v>204</v>
      </c>
      <c r="D39" s="42">
        <v>590220000</v>
      </c>
      <c r="E39" s="42">
        <v>0</v>
      </c>
      <c r="F39" s="42">
        <f t="shared" si="1"/>
        <v>590220000</v>
      </c>
      <c r="G39" s="104"/>
    </row>
    <row r="40" spans="1:7">
      <c r="A40" s="107"/>
      <c r="B40" s="40">
        <v>290</v>
      </c>
      <c r="C40" s="41" t="s">
        <v>205</v>
      </c>
      <c r="D40" s="42">
        <v>329807720</v>
      </c>
      <c r="E40" s="42">
        <v>0</v>
      </c>
      <c r="F40" s="42">
        <f t="shared" si="1"/>
        <v>329807720</v>
      </c>
      <c r="G40" s="104"/>
    </row>
    <row r="41" spans="1:7">
      <c r="A41" s="106">
        <v>300</v>
      </c>
      <c r="B41" s="57">
        <v>300</v>
      </c>
      <c r="C41" s="43" t="s">
        <v>207</v>
      </c>
      <c r="D41" s="44">
        <f>SUM(D42:D47)</f>
        <v>3454295000</v>
      </c>
      <c r="E41" s="44">
        <f>SUM(E42:E47)</f>
        <v>0</v>
      </c>
      <c r="F41" s="44">
        <f>SUM(F42:F47)</f>
        <v>3454295000</v>
      </c>
      <c r="G41" s="104"/>
    </row>
    <row r="42" spans="1:7">
      <c r="A42" s="107"/>
      <c r="B42" s="40">
        <v>310</v>
      </c>
      <c r="C42" s="41" t="s">
        <v>208</v>
      </c>
      <c r="D42" s="42">
        <v>400500000</v>
      </c>
      <c r="E42" s="42">
        <v>0</v>
      </c>
      <c r="F42" s="42">
        <f t="shared" si="1"/>
        <v>400500000</v>
      </c>
      <c r="G42" s="104"/>
    </row>
    <row r="43" spans="1:7">
      <c r="A43" s="107"/>
      <c r="B43" s="40">
        <v>330</v>
      </c>
      <c r="C43" s="41" t="s">
        <v>210</v>
      </c>
      <c r="D43" s="42">
        <v>94117500</v>
      </c>
      <c r="E43" s="42">
        <v>0</v>
      </c>
      <c r="F43" s="42">
        <f t="shared" si="1"/>
        <v>94117500</v>
      </c>
      <c r="G43" s="104"/>
    </row>
    <row r="44" spans="1:7">
      <c r="A44" s="107"/>
      <c r="B44" s="40">
        <v>340</v>
      </c>
      <c r="C44" s="41" t="s">
        <v>211</v>
      </c>
      <c r="D44" s="42">
        <v>823177500</v>
      </c>
      <c r="E44" s="42">
        <v>0</v>
      </c>
      <c r="F44" s="42">
        <f t="shared" si="1"/>
        <v>823177500</v>
      </c>
      <c r="G44" s="104"/>
    </row>
    <row r="45" spans="1:7">
      <c r="A45" s="107"/>
      <c r="B45" s="40">
        <v>350</v>
      </c>
      <c r="C45" s="41" t="s">
        <v>214</v>
      </c>
      <c r="D45" s="42">
        <v>10500000</v>
      </c>
      <c r="E45" s="42">
        <v>0</v>
      </c>
      <c r="F45" s="42">
        <f t="shared" si="1"/>
        <v>10500000</v>
      </c>
      <c r="G45" s="104"/>
    </row>
    <row r="46" spans="1:7">
      <c r="A46" s="107"/>
      <c r="B46" s="59">
        <v>360</v>
      </c>
      <c r="C46" s="41" t="s">
        <v>212</v>
      </c>
      <c r="D46" s="42">
        <v>2000000000</v>
      </c>
      <c r="E46" s="42">
        <v>0</v>
      </c>
      <c r="F46" s="42">
        <f t="shared" si="1"/>
        <v>2000000000</v>
      </c>
      <c r="G46" s="104"/>
    </row>
    <row r="47" spans="1:7">
      <c r="A47" s="107"/>
      <c r="B47" s="59">
        <v>390</v>
      </c>
      <c r="C47" s="41" t="s">
        <v>213</v>
      </c>
      <c r="D47" s="42">
        <v>126000000</v>
      </c>
      <c r="E47" s="42">
        <v>0</v>
      </c>
      <c r="F47" s="42">
        <f>+D47-E47</f>
        <v>126000000</v>
      </c>
      <c r="G47" s="104"/>
    </row>
    <row r="48" spans="1:7">
      <c r="A48" s="106">
        <v>500</v>
      </c>
      <c r="B48" s="57">
        <v>500</v>
      </c>
      <c r="C48" s="43" t="s">
        <v>215</v>
      </c>
      <c r="D48" s="44">
        <f>SUM(D49:D50)</f>
        <v>1704721650</v>
      </c>
      <c r="E48" s="44">
        <f>SUM(E49:E50)</f>
        <v>0</v>
      </c>
      <c r="F48" s="44">
        <f>SUM(F49:F50)</f>
        <v>1704721650</v>
      </c>
      <c r="G48" s="104"/>
    </row>
    <row r="49" spans="1:7">
      <c r="A49" s="107"/>
      <c r="B49" s="40">
        <v>540</v>
      </c>
      <c r="C49" s="41" t="s">
        <v>218</v>
      </c>
      <c r="D49" s="42">
        <v>375616616</v>
      </c>
      <c r="E49" s="42">
        <v>0</v>
      </c>
      <c r="F49" s="42">
        <f t="shared" ref="F49:F52" si="2">+D49-E49</f>
        <v>375616616</v>
      </c>
      <c r="G49" s="104"/>
    </row>
    <row r="50" spans="1:7">
      <c r="A50" s="107"/>
      <c r="B50" s="40">
        <v>570</v>
      </c>
      <c r="C50" s="41" t="s">
        <v>219</v>
      </c>
      <c r="D50" s="42">
        <v>1329105034</v>
      </c>
      <c r="E50" s="42">
        <v>0</v>
      </c>
      <c r="F50" s="42">
        <f t="shared" si="2"/>
        <v>1329105034</v>
      </c>
      <c r="G50" s="104"/>
    </row>
    <row r="51" spans="1:7">
      <c r="A51" s="106">
        <v>800</v>
      </c>
      <c r="B51" s="57">
        <v>800</v>
      </c>
      <c r="C51" s="43" t="s">
        <v>220</v>
      </c>
      <c r="D51" s="44">
        <f>+D52</f>
        <v>200000000</v>
      </c>
      <c r="E51" s="44">
        <f>+E52</f>
        <v>0</v>
      </c>
      <c r="F51" s="44">
        <f>+F52</f>
        <v>200000000</v>
      </c>
      <c r="G51" s="104"/>
    </row>
    <row r="52" spans="1:7">
      <c r="A52" s="107"/>
      <c r="B52" s="40">
        <v>850</v>
      </c>
      <c r="C52" s="41" t="s">
        <v>221</v>
      </c>
      <c r="D52" s="42">
        <v>200000000</v>
      </c>
      <c r="E52" s="42">
        <v>0</v>
      </c>
      <c r="F52" s="42">
        <f t="shared" si="2"/>
        <v>200000000</v>
      </c>
      <c r="G52" s="104"/>
    </row>
    <row r="53" spans="1:7">
      <c r="A53" s="106">
        <v>900</v>
      </c>
      <c r="B53" s="57">
        <v>900</v>
      </c>
      <c r="C53" s="43" t="s">
        <v>222</v>
      </c>
      <c r="D53" s="44">
        <f>+D54+D55</f>
        <v>296839899</v>
      </c>
      <c r="E53" s="44">
        <f t="shared" ref="E53:F53" si="3">+E54+E55</f>
        <v>0</v>
      </c>
      <c r="F53" s="44">
        <f t="shared" si="3"/>
        <v>296839899</v>
      </c>
      <c r="G53" s="104"/>
    </row>
    <row r="54" spans="1:7">
      <c r="A54" s="107"/>
      <c r="B54" s="40">
        <v>910</v>
      </c>
      <c r="C54" s="41" t="s">
        <v>223</v>
      </c>
      <c r="D54" s="42">
        <v>286839899</v>
      </c>
      <c r="E54" s="42">
        <v>0</v>
      </c>
      <c r="F54" s="42">
        <f>+D54-E54</f>
        <v>286839899</v>
      </c>
      <c r="G54" s="104"/>
    </row>
    <row r="55" spans="1:7">
      <c r="A55" s="107"/>
      <c r="B55" s="40">
        <v>920</v>
      </c>
      <c r="C55" s="41" t="s">
        <v>224</v>
      </c>
      <c r="D55" s="42">
        <v>10000000</v>
      </c>
      <c r="E55" s="42">
        <v>0</v>
      </c>
      <c r="F55" s="42">
        <f>+D55-E55</f>
        <v>10000000</v>
      </c>
      <c r="G55" s="104"/>
    </row>
    <row r="56" spans="1:7">
      <c r="A56" s="39"/>
      <c r="B56" s="40"/>
      <c r="C56" s="43" t="s">
        <v>171</v>
      </c>
      <c r="D56" s="44">
        <f>+D53+D51+D48+D41+D33+D26</f>
        <v>75449295160</v>
      </c>
      <c r="E56" s="44">
        <f>+E53+E51+E48+E41+E33+E26</f>
        <v>2951119100</v>
      </c>
      <c r="F56" s="44">
        <f>+F53+F51+F48+F41+F33+F26</f>
        <v>72498176060</v>
      </c>
      <c r="G56" s="105"/>
    </row>
    <row r="58" spans="1:7" hidden="1">
      <c r="A58" s="12" t="s">
        <v>68</v>
      </c>
    </row>
    <row r="59" spans="1:7" ht="30" hidden="1">
      <c r="A59" s="11" t="s">
        <v>4</v>
      </c>
      <c r="B59" s="11" t="s">
        <v>69</v>
      </c>
      <c r="C59" s="11" t="s">
        <v>70</v>
      </c>
      <c r="D59" s="11" t="s">
        <v>71</v>
      </c>
      <c r="E59" s="4" t="s">
        <v>72</v>
      </c>
    </row>
    <row r="60" spans="1:7" hidden="1">
      <c r="A60" s="11"/>
      <c r="B60" s="11"/>
      <c r="C60" s="11"/>
      <c r="D60" s="11"/>
      <c r="E60" s="4"/>
    </row>
    <row r="61" spans="1:7" hidden="1">
      <c r="A61" s="11"/>
      <c r="B61" s="11"/>
      <c r="C61" s="11"/>
      <c r="D61" s="4"/>
      <c r="E61" s="4"/>
    </row>
    <row r="62" spans="1:7" hidden="1">
      <c r="A62" s="16"/>
      <c r="B62" s="16"/>
      <c r="C62" s="16"/>
      <c r="D62" s="17"/>
    </row>
    <row r="63" spans="1:7" hidden="1">
      <c r="A63" s="2" t="s">
        <v>73</v>
      </c>
    </row>
    <row r="64" spans="1:7" hidden="1">
      <c r="A64" s="12" t="s">
        <v>74</v>
      </c>
    </row>
    <row r="65" spans="1:5" ht="45" hidden="1">
      <c r="A65" s="11" t="s">
        <v>38</v>
      </c>
      <c r="B65" s="11" t="s">
        <v>75</v>
      </c>
      <c r="C65" s="11" t="s">
        <v>39</v>
      </c>
      <c r="D65" s="11" t="s">
        <v>76</v>
      </c>
      <c r="E65" s="11" t="s">
        <v>77</v>
      </c>
    </row>
    <row r="66" spans="1:5" hidden="1">
      <c r="A66" s="11"/>
      <c r="B66" s="11"/>
      <c r="C66" s="11"/>
      <c r="D66" s="11"/>
      <c r="E66" s="11"/>
    </row>
    <row r="67" spans="1:5" hidden="1">
      <c r="A67" s="11"/>
      <c r="B67" s="11"/>
      <c r="C67" s="11"/>
      <c r="D67" s="4"/>
      <c r="E67" s="11"/>
    </row>
    <row r="68" spans="1:5" hidden="1">
      <c r="A68" s="4"/>
      <c r="B68" s="4"/>
      <c r="C68" s="4"/>
      <c r="D68" s="4"/>
      <c r="E68" s="4"/>
    </row>
    <row r="69" spans="1:5" hidden="1">
      <c r="A69" s="4"/>
      <c r="B69" s="4"/>
      <c r="C69" s="4"/>
      <c r="D69" s="4"/>
      <c r="E69" s="4"/>
    </row>
    <row r="70" spans="1:5" hidden="1"/>
    <row r="71" spans="1:5" hidden="1">
      <c r="A71" s="12" t="s">
        <v>78</v>
      </c>
    </row>
    <row r="72" spans="1:5" ht="30" hidden="1">
      <c r="A72" s="11" t="s">
        <v>79</v>
      </c>
      <c r="B72" s="11" t="s">
        <v>80</v>
      </c>
      <c r="C72" s="11" t="s">
        <v>81</v>
      </c>
      <c r="D72" s="11" t="s">
        <v>72</v>
      </c>
      <c r="E72" s="4" t="s">
        <v>82</v>
      </c>
    </row>
    <row r="73" spans="1:5" hidden="1">
      <c r="A73" s="11"/>
      <c r="B73" s="11"/>
      <c r="C73" s="11"/>
      <c r="D73" s="11"/>
      <c r="E73" s="7"/>
    </row>
    <row r="74" spans="1:5" hidden="1">
      <c r="A74" s="11"/>
      <c r="B74" s="11"/>
      <c r="C74" s="11"/>
      <c r="D74" s="4"/>
      <c r="E74" s="7"/>
    </row>
    <row r="75" spans="1:5" hidden="1">
      <c r="A75" s="4"/>
      <c r="B75" s="4"/>
      <c r="C75" s="4"/>
      <c r="D75" s="4"/>
      <c r="E75" s="7"/>
    </row>
    <row r="76" spans="1:5" hidden="1">
      <c r="A76" s="4"/>
      <c r="B76" s="4"/>
      <c r="C76" s="4"/>
      <c r="D76" s="4"/>
      <c r="E76" s="7"/>
    </row>
    <row r="77" spans="1:5" hidden="1">
      <c r="A77" s="17"/>
      <c r="B77" s="17"/>
      <c r="C77" s="17"/>
      <c r="D77" s="17"/>
    </row>
    <row r="78" spans="1:5" hidden="1">
      <c r="A78" s="12" t="s">
        <v>83</v>
      </c>
    </row>
    <row r="79" spans="1:5" hidden="1">
      <c r="A79" s="25" t="s">
        <v>84</v>
      </c>
      <c r="B79" s="25" t="s">
        <v>85</v>
      </c>
      <c r="C79" s="25" t="s">
        <v>39</v>
      </c>
      <c r="D79" s="25" t="s">
        <v>86</v>
      </c>
      <c r="E79" s="25" t="s">
        <v>72</v>
      </c>
    </row>
    <row r="80" spans="1:5" hidden="1">
      <c r="A80" s="25"/>
      <c r="B80" s="25"/>
      <c r="C80" s="25"/>
      <c r="D80" s="25"/>
      <c r="E80" s="25"/>
    </row>
    <row r="81" spans="1:5" hidden="1">
      <c r="A81" s="25"/>
      <c r="B81" s="25"/>
      <c r="C81" s="25"/>
      <c r="D81" s="25"/>
      <c r="E81" s="35"/>
    </row>
    <row r="82" spans="1:5" hidden="1">
      <c r="A82" s="35"/>
      <c r="B82" s="35"/>
      <c r="C82" s="35"/>
      <c r="D82" s="35"/>
      <c r="E82" s="35"/>
    </row>
    <row r="83" spans="1:5" hidden="1">
      <c r="A83" s="36" t="s">
        <v>87</v>
      </c>
      <c r="B83" s="35"/>
      <c r="C83" s="35"/>
      <c r="D83" s="35"/>
      <c r="E83" s="35"/>
    </row>
    <row r="84" spans="1:5" hidden="1">
      <c r="A84" s="35"/>
      <c r="B84" s="35"/>
      <c r="C84" s="35"/>
      <c r="D84" s="35"/>
      <c r="E84" s="26"/>
    </row>
    <row r="85" spans="1:5" hidden="1">
      <c r="A85" s="13" t="s">
        <v>88</v>
      </c>
    </row>
    <row r="86" spans="1:5" hidden="1"/>
    <row r="87" spans="1:5" hidden="1">
      <c r="A87" s="3" t="s">
        <v>89</v>
      </c>
    </row>
    <row r="88" spans="1:5" hidden="1"/>
    <row r="89" spans="1:5" hidden="1">
      <c r="A89" s="3" t="s">
        <v>90</v>
      </c>
    </row>
    <row r="90" spans="1:5" hidden="1">
      <c r="A90" s="14" t="s">
        <v>91</v>
      </c>
      <c r="B90" s="7"/>
      <c r="C90" s="7"/>
    </row>
    <row r="91" spans="1:5" hidden="1">
      <c r="A91" s="14" t="s">
        <v>92</v>
      </c>
      <c r="B91" s="7" t="s">
        <v>39</v>
      </c>
      <c r="C91" s="15" t="s">
        <v>93</v>
      </c>
    </row>
    <row r="92" spans="1:5" ht="45" hidden="1">
      <c r="A92" s="34" t="s">
        <v>170</v>
      </c>
      <c r="B92" s="34" t="s">
        <v>169</v>
      </c>
      <c r="C92" s="7"/>
    </row>
    <row r="93" spans="1:5" ht="67.5" hidden="1">
      <c r="A93" s="34" t="s">
        <v>168</v>
      </c>
      <c r="B93" s="34" t="s">
        <v>167</v>
      </c>
      <c r="C93" s="7"/>
    </row>
    <row r="94" spans="1:5" ht="78.75" hidden="1">
      <c r="A94" s="34" t="s">
        <v>166</v>
      </c>
      <c r="B94" s="34" t="s">
        <v>165</v>
      </c>
      <c r="C94" s="7"/>
    </row>
    <row r="95" spans="1:5" hidden="1">
      <c r="A95" s="14"/>
      <c r="B95" s="7"/>
      <c r="C95" s="7"/>
    </row>
    <row r="96" spans="1:5" hidden="1">
      <c r="A96" s="14" t="s">
        <v>94</v>
      </c>
      <c r="B96" s="7"/>
      <c r="C96" s="7"/>
    </row>
    <row r="97" spans="1:3" hidden="1">
      <c r="A97" s="14" t="s">
        <v>92</v>
      </c>
      <c r="B97" s="7" t="s">
        <v>39</v>
      </c>
      <c r="C97" s="15" t="s">
        <v>93</v>
      </c>
    </row>
    <row r="98" spans="1:3" ht="45" hidden="1">
      <c r="A98" s="34" t="s">
        <v>164</v>
      </c>
      <c r="B98" s="34" t="s">
        <v>163</v>
      </c>
      <c r="C98" s="7"/>
    </row>
    <row r="99" spans="1:3" ht="45" hidden="1">
      <c r="A99" s="34" t="s">
        <v>162</v>
      </c>
      <c r="B99" s="34" t="s">
        <v>152</v>
      </c>
      <c r="C99" s="7"/>
    </row>
    <row r="100" spans="1:3" ht="45" hidden="1">
      <c r="A100" s="34" t="s">
        <v>161</v>
      </c>
      <c r="B100" s="34" t="s">
        <v>152</v>
      </c>
      <c r="C100" s="7"/>
    </row>
    <row r="101" spans="1:3" ht="45" hidden="1">
      <c r="A101" s="34" t="s">
        <v>160</v>
      </c>
      <c r="B101" s="34" t="s">
        <v>144</v>
      </c>
      <c r="C101" s="7"/>
    </row>
    <row r="102" spans="1:3" ht="22.5" hidden="1">
      <c r="A102" s="34" t="s">
        <v>159</v>
      </c>
      <c r="B102" s="34" t="s">
        <v>158</v>
      </c>
      <c r="C102" s="7"/>
    </row>
    <row r="103" spans="1:3" ht="45" hidden="1">
      <c r="A103" s="34" t="s">
        <v>157</v>
      </c>
      <c r="B103" s="34" t="s">
        <v>152</v>
      </c>
      <c r="C103" s="7"/>
    </row>
    <row r="104" spans="1:3" ht="45" hidden="1">
      <c r="A104" s="34" t="s">
        <v>156</v>
      </c>
      <c r="B104" s="34" t="s">
        <v>144</v>
      </c>
      <c r="C104" s="7"/>
    </row>
    <row r="105" spans="1:3" ht="33.75" hidden="1">
      <c r="A105" s="34" t="s">
        <v>155</v>
      </c>
      <c r="B105" s="34" t="s">
        <v>154</v>
      </c>
      <c r="C105" s="7"/>
    </row>
    <row r="106" spans="1:3" ht="22.5" hidden="1">
      <c r="A106" s="34" t="s">
        <v>153</v>
      </c>
      <c r="B106" s="34" t="s">
        <v>152</v>
      </c>
      <c r="C106" s="7"/>
    </row>
    <row r="107" spans="1:3" ht="22.5" hidden="1">
      <c r="A107" s="34" t="s">
        <v>151</v>
      </c>
      <c r="B107" s="34" t="s">
        <v>150</v>
      </c>
      <c r="C107" s="7"/>
    </row>
    <row r="108" spans="1:3" ht="22.5" hidden="1">
      <c r="A108" s="34" t="s">
        <v>149</v>
      </c>
      <c r="B108" s="34" t="s">
        <v>148</v>
      </c>
      <c r="C108" s="7"/>
    </row>
    <row r="109" spans="1:3" ht="22.5" hidden="1">
      <c r="A109" s="34" t="s">
        <v>147</v>
      </c>
      <c r="B109" s="34" t="s">
        <v>146</v>
      </c>
      <c r="C109" s="7"/>
    </row>
    <row r="110" spans="1:3" ht="22.5" hidden="1">
      <c r="A110" s="34" t="s">
        <v>145</v>
      </c>
      <c r="B110" s="34" t="s">
        <v>144</v>
      </c>
      <c r="C110" s="7"/>
    </row>
    <row r="111" spans="1:3" hidden="1">
      <c r="A111" s="33" t="s">
        <v>95</v>
      </c>
      <c r="B111" s="7"/>
      <c r="C111" s="7"/>
    </row>
    <row r="112" spans="1:3" hidden="1">
      <c r="A112" s="14" t="s">
        <v>92</v>
      </c>
      <c r="B112" s="7" t="s">
        <v>39</v>
      </c>
      <c r="C112" s="15" t="s">
        <v>93</v>
      </c>
    </row>
    <row r="113" spans="1:7" hidden="1">
      <c r="A113" s="14"/>
      <c r="B113" s="7"/>
      <c r="C113" s="7"/>
    </row>
    <row r="114" spans="1:7" hidden="1">
      <c r="A114" s="14" t="s">
        <v>96</v>
      </c>
      <c r="B114" s="7"/>
      <c r="C114" s="7"/>
    </row>
    <row r="115" spans="1:7" hidden="1">
      <c r="A115" s="14" t="s">
        <v>92</v>
      </c>
      <c r="B115" s="7" t="s">
        <v>39</v>
      </c>
      <c r="C115" s="15" t="s">
        <v>93</v>
      </c>
    </row>
    <row r="116" spans="1:7" ht="15" hidden="1" customHeight="1">
      <c r="A116" s="13"/>
    </row>
    <row r="117" spans="1:7" hidden="1">
      <c r="A117" s="3" t="s">
        <v>97</v>
      </c>
    </row>
    <row r="118" spans="1:7" hidden="1">
      <c r="A118" s="18" t="s">
        <v>4</v>
      </c>
      <c r="B118" s="4" t="s">
        <v>98</v>
      </c>
      <c r="C118" s="15" t="s">
        <v>99</v>
      </c>
    </row>
    <row r="119" spans="1:7" ht="56.25" hidden="1">
      <c r="A119" s="32" t="s">
        <v>143</v>
      </c>
      <c r="B119" s="31" t="s">
        <v>142</v>
      </c>
      <c r="C119" s="7"/>
    </row>
    <row r="120" spans="1:7" hidden="1">
      <c r="A120" s="14"/>
      <c r="B120" s="7"/>
      <c r="C120" s="7"/>
    </row>
    <row r="121" spans="1:7" hidden="1">
      <c r="A121" s="14"/>
      <c r="B121" s="7"/>
      <c r="C121" s="7"/>
    </row>
    <row r="122" spans="1:7" hidden="1">
      <c r="A122" s="14"/>
      <c r="B122" s="7"/>
      <c r="C122" s="7"/>
    </row>
    <row r="123" spans="1:7" hidden="1">
      <c r="A123" s="14"/>
      <c r="B123" s="7"/>
      <c r="C123" s="7"/>
    </row>
    <row r="124" spans="1:7" hidden="1">
      <c r="A124" s="13"/>
    </row>
    <row r="125" spans="1:7" hidden="1">
      <c r="A125" s="3" t="s">
        <v>100</v>
      </c>
    </row>
    <row r="126" spans="1:7">
      <c r="A126" s="93"/>
      <c r="B126" s="93"/>
      <c r="C126" s="93"/>
      <c r="D126" s="93"/>
      <c r="E126" s="93"/>
      <c r="F126" s="93"/>
    </row>
    <row r="127" spans="1:7">
      <c r="A127" s="93"/>
      <c r="B127" s="93"/>
      <c r="C127" s="93"/>
      <c r="D127" s="93"/>
      <c r="E127" s="93"/>
      <c r="F127" s="93"/>
      <c r="G127" s="49"/>
    </row>
    <row r="128" spans="1:7">
      <c r="A128" s="93"/>
      <c r="B128" s="93"/>
      <c r="C128" s="93"/>
      <c r="D128" s="93"/>
      <c r="E128" s="93"/>
      <c r="F128" s="93"/>
      <c r="G128" s="49"/>
    </row>
    <row r="129" spans="1:6">
      <c r="A129" s="93"/>
      <c r="B129" s="93"/>
      <c r="C129" s="93"/>
      <c r="D129" s="93"/>
      <c r="E129" s="93"/>
      <c r="F129" s="93"/>
    </row>
    <row r="130" spans="1:6">
      <c r="A130" s="93"/>
      <c r="B130" s="93"/>
      <c r="C130" s="93"/>
      <c r="D130" s="93"/>
      <c r="E130" s="93"/>
      <c r="F130" s="93"/>
    </row>
    <row r="131" spans="1:6">
      <c r="A131" s="93"/>
      <c r="B131" s="93"/>
      <c r="C131" s="93"/>
      <c r="D131" s="93"/>
      <c r="E131" s="93"/>
      <c r="F131" s="93"/>
    </row>
    <row r="132" spans="1:6">
      <c r="A132" s="93"/>
      <c r="B132" s="93"/>
      <c r="C132" s="93"/>
      <c r="D132" s="93"/>
      <c r="E132" s="93"/>
      <c r="F132" s="93"/>
    </row>
    <row r="133" spans="1:6">
      <c r="A133" s="93"/>
      <c r="B133" s="93"/>
      <c r="C133" s="93"/>
      <c r="D133" s="93"/>
      <c r="E133" s="93"/>
      <c r="F133" s="93"/>
    </row>
    <row r="134" spans="1:6">
      <c r="A134" s="93"/>
      <c r="B134" s="93"/>
      <c r="C134" s="93"/>
      <c r="D134" s="93"/>
      <c r="E134" s="93"/>
      <c r="F134" s="93"/>
    </row>
    <row r="175" spans="1:11" ht="21">
      <c r="A175" s="115" t="s">
        <v>184</v>
      </c>
      <c r="B175" s="115"/>
      <c r="C175" s="115"/>
      <c r="D175" s="115"/>
      <c r="E175" s="115"/>
      <c r="F175" s="115"/>
      <c r="G175" s="77"/>
      <c r="H175" s="77"/>
      <c r="I175" s="77"/>
      <c r="J175" s="77"/>
      <c r="K175" s="77"/>
    </row>
    <row r="176" spans="1:11" ht="15.75">
      <c r="A176" s="116" t="s">
        <v>244</v>
      </c>
      <c r="B176" s="116"/>
      <c r="C176" s="116"/>
      <c r="D176" s="116"/>
      <c r="E176" s="116"/>
      <c r="F176" s="116"/>
      <c r="G176" s="78"/>
      <c r="H176" s="78"/>
      <c r="I176" s="78"/>
      <c r="J176" s="78"/>
      <c r="K176" s="78"/>
    </row>
  </sheetData>
  <mergeCells count="16">
    <mergeCell ref="A175:F175"/>
    <mergeCell ref="A176:F176"/>
    <mergeCell ref="A1:H1"/>
    <mergeCell ref="A126:F134"/>
    <mergeCell ref="C9:F9"/>
    <mergeCell ref="A11:F11"/>
    <mergeCell ref="A26:A32"/>
    <mergeCell ref="G26:G56"/>
    <mergeCell ref="A33:A40"/>
    <mergeCell ref="A41:A47"/>
    <mergeCell ref="A48:A50"/>
    <mergeCell ref="A51:A52"/>
    <mergeCell ref="A53:A55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EJECUCIÓN ENERO'!$F$4</f>
        <v>2251223278</v>
      </c>
      <c r="C46" s="4">
        <f>+'PROGRAMAS EN EJECUCIÓN ENERO'!$G$4</f>
        <v>6</v>
      </c>
      <c r="D46" s="64">
        <f>+B46/B49</f>
        <v>0.76283714811781067</v>
      </c>
    </row>
    <row r="47" spans="1:4">
      <c r="A47" s="7" t="s">
        <v>191</v>
      </c>
      <c r="B47" s="72">
        <f>+'PROGRAMAS EN EJECUCIÓN ENERO'!$F$5</f>
        <v>221333111</v>
      </c>
      <c r="C47" s="4">
        <f>+'PROGRAMAS EN EJECUCIÓN ENERO'!$G$5</f>
        <v>1</v>
      </c>
      <c r="D47" s="64">
        <f>+B47/B49</f>
        <v>7.4999721631024655E-2</v>
      </c>
    </row>
    <row r="48" spans="1:4">
      <c r="A48" s="7" t="s">
        <v>192</v>
      </c>
      <c r="B48" s="72">
        <f>+'PROGRAMAS EN EJECUCIÓN ENERO'!$F$6</f>
        <v>478562711</v>
      </c>
      <c r="C48" s="4">
        <f>+'PROGRAMAS EN EJECUCIÓN ENERO'!$G$6</f>
        <v>4</v>
      </c>
      <c r="D48" s="64">
        <f>+B48/B49</f>
        <v>0.16216313025116472</v>
      </c>
    </row>
    <row r="49" spans="1:2">
      <c r="A49" s="73" t="s">
        <v>241</v>
      </c>
      <c r="B49" s="76">
        <f>SUM(B46:B48)</f>
        <v>2951119100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EJECUCIÓN ENERO'!$D$26</f>
        <v>48372120314</v>
      </c>
      <c r="D31" s="49">
        <f>+'PROGRAMAS EN EJECUCIÓN ENERO'!$E$26</f>
        <v>2951119100</v>
      </c>
      <c r="E31" s="49">
        <f>+C31-D31</f>
        <v>45421001214</v>
      </c>
    </row>
    <row r="32" spans="1:5">
      <c r="A32" s="17">
        <f>+[1]Hoja1!A105</f>
        <v>200</v>
      </c>
      <c r="B32" s="74" t="s">
        <v>176</v>
      </c>
      <c r="C32" s="49">
        <f>+'PROGRAMAS EN EJECUCIÓN ENERO'!$D$33</f>
        <v>21421318297</v>
      </c>
      <c r="D32" s="49">
        <f>+'PROGRAMAS EN EJECUCIÓN ENERO'!$E$33</f>
        <v>0</v>
      </c>
      <c r="E32" s="49">
        <f t="shared" ref="E32:E36" si="0">+C32-D32</f>
        <v>21421318297</v>
      </c>
    </row>
    <row r="33" spans="1:5">
      <c r="A33" s="17">
        <f>+[1]Hoja1!A113</f>
        <v>300</v>
      </c>
      <c r="B33" s="74" t="s">
        <v>178</v>
      </c>
      <c r="C33" s="49">
        <f>+'PROGRAMAS EN EJECUCIÓN ENERO'!$D$41</f>
        <v>3454295000</v>
      </c>
      <c r="D33" s="49">
        <f>+'PROGRAMAS EN EJECUCIÓN ENERO'!E41</f>
        <v>0</v>
      </c>
      <c r="E33" s="49">
        <f t="shared" si="0"/>
        <v>3454295000</v>
      </c>
    </row>
    <row r="34" spans="1:5">
      <c r="A34" s="17">
        <f>+[1]Hoja1!A121</f>
        <v>500</v>
      </c>
      <c r="B34" s="74" t="s">
        <v>181</v>
      </c>
      <c r="C34" s="49">
        <f>+'PROGRAMAS EN EJECUCIÓN ENERO'!$D$48</f>
        <v>1704721650</v>
      </c>
      <c r="D34" s="49">
        <f>+'PROGRAMAS EN EJECUCIÓN ENERO'!E48</f>
        <v>0</v>
      </c>
      <c r="E34" s="49">
        <f t="shared" si="0"/>
        <v>1704721650</v>
      </c>
    </row>
    <row r="35" spans="1:5">
      <c r="A35" s="17">
        <f>+[1]Hoja1!A126</f>
        <v>800</v>
      </c>
      <c r="B35" s="74" t="s">
        <v>179</v>
      </c>
      <c r="C35" s="49">
        <f>+'PROGRAMAS EN EJECUCIÓN ENERO'!$D$51</f>
        <v>200000000</v>
      </c>
      <c r="D35" s="49">
        <f>+'PROGRAMAS EN EJECUCIÓN ENERO'!E51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EJECUCIÓN ENERO'!$D$53</f>
        <v>296839899</v>
      </c>
      <c r="D36" s="49">
        <f>+'PROGRAMAS EN EJECUCIÓN ENERO'!E53</f>
        <v>0</v>
      </c>
      <c r="E36" s="49">
        <f t="shared" si="0"/>
        <v>296839899</v>
      </c>
    </row>
    <row r="37" spans="1:5">
      <c r="C37" s="75">
        <f>SUM(C31:C36)</f>
        <v>75449295160</v>
      </c>
      <c r="D37" s="75">
        <f>SUM(D31:D36)</f>
        <v>2951119100</v>
      </c>
      <c r="E37" s="75">
        <f t="shared" ref="E37" si="1">SUM(E31:E36)</f>
        <v>72498176060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ENERO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2023-02-13T17:09:51Z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